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會計室網頁 e-page\115年表單及清冊\"/>
    </mc:Choice>
  </mc:AlternateContent>
  <bookViews>
    <workbookView xWindow="0" yWindow="0" windowWidth="23040" windowHeight="8496" activeTab="7"/>
  </bookViews>
  <sheets>
    <sheet name="說明" sheetId="1" r:id="rId1"/>
    <sheet name="補助計畫" sheetId="9" r:id="rId2"/>
    <sheet name="校內經費" sheetId="16" r:id="rId3"/>
    <sheet name="專題演講費" sheetId="15" r:id="rId4"/>
    <sheet name="競賽獎金" sheetId="17" r:id="rId5"/>
    <sheet name="非境內居住6%" sheetId="13" r:id="rId6"/>
    <sheet name="非境內居住18%" sheetId="19" r:id="rId7"/>
    <sheet name="機票款" sheetId="20" r:id="rId8"/>
  </sheets>
  <definedNames>
    <definedName name="_xlnm.Print_Area" localSheetId="6">'非境內居住18%'!$A$1:$I$33</definedName>
    <definedName name="_xlnm.Print_Area" localSheetId="5">'非境內居住6%'!$A$1:$I$33</definedName>
    <definedName name="_xlnm.Print_Area" localSheetId="2">校內經費!$A$1:$K$31</definedName>
    <definedName name="_xlnm.Print_Area" localSheetId="3">專題演講費!$A$1:$K$31</definedName>
    <definedName name="_xlnm.Print_Area" localSheetId="1">補助計畫!$A$1:$K$32</definedName>
    <definedName name="_xlnm.Print_Area" localSheetId="0">說明!$A$1:$Q$22</definedName>
    <definedName name="_xlnm.Print_Area" localSheetId="7">機票款!$A$1:$I$13</definedName>
    <definedName name="_xlnm.Print_Area" localSheetId="4">競賽獎金!$A$1:$K$31</definedName>
    <definedName name="點『校內經費』頁面">說明!$O$16:$S$16</definedName>
  </definedNames>
  <calcPr calcId="162913"/>
</workbook>
</file>

<file path=xl/calcChain.xml><?xml version="1.0" encoding="utf-8"?>
<calcChain xmlns="http://schemas.openxmlformats.org/spreadsheetml/2006/main">
  <c r="K3" i="9" l="1"/>
  <c r="K3" i="16"/>
  <c r="H6" i="16" l="1"/>
  <c r="E5" i="9" l="1"/>
  <c r="D5" i="19"/>
  <c r="L2" i="19"/>
  <c r="L5" i="19" s="1"/>
  <c r="L2" i="13"/>
  <c r="K6" i="17" l="1"/>
  <c r="H6" i="17"/>
  <c r="H7" i="17"/>
  <c r="H7" i="15"/>
  <c r="H7" i="16"/>
  <c r="H7" i="9"/>
  <c r="D5" i="20" l="1"/>
  <c r="G5" i="20"/>
  <c r="G5" i="19"/>
  <c r="E6" i="19"/>
  <c r="D6" i="19"/>
  <c r="D7" i="19" s="1"/>
  <c r="G5" i="13"/>
  <c r="E6" i="13"/>
  <c r="E5" i="17"/>
  <c r="K6" i="16"/>
  <c r="E5" i="16"/>
  <c r="L5" i="13"/>
  <c r="D6" i="13" s="1"/>
  <c r="D7" i="13" s="1"/>
  <c r="H6" i="15"/>
  <c r="K6" i="15" s="1"/>
  <c r="E5" i="15"/>
  <c r="I17" i="9"/>
  <c r="K17" i="9"/>
  <c r="H6" i="9"/>
  <c r="K6" i="9" s="1"/>
</calcChain>
</file>

<file path=xl/comments1.xml><?xml version="1.0" encoding="utf-8"?>
<comments xmlns="http://schemas.openxmlformats.org/spreadsheetml/2006/main">
  <authors>
    <author>user</author>
  </authors>
  <commentList>
    <comment ref="E5" authorId="0" shapeId="0">
      <text>
        <r>
          <rPr>
            <b/>
            <sz val="12"/>
            <color indexed="39"/>
            <rFont val="細明體"/>
            <family val="3"/>
            <charset val="136"/>
          </rPr>
          <t>『應發金額』輸入數字即會帶出新台幣國字大寫金額。</t>
        </r>
        <r>
          <rPr>
            <sz val="9"/>
            <color indexed="81"/>
            <rFont val="Tahoma"/>
            <family val="2"/>
          </rPr>
          <t xml:space="preserve">
</t>
        </r>
        <r>
          <rPr>
            <sz val="11"/>
            <color indexed="37"/>
            <rFont val="細明體"/>
            <family val="3"/>
            <charset val="136"/>
          </rPr>
          <t>若要印出空白收據再手寫則請清掉儲存格內容再列印。</t>
        </r>
      </text>
    </comment>
  </commentList>
</comments>
</file>

<file path=xl/comments2.xml><?xml version="1.0" encoding="utf-8"?>
<comments xmlns="http://schemas.openxmlformats.org/spreadsheetml/2006/main">
  <authors>
    <author>user</author>
  </authors>
  <commentList>
    <comment ref="E5" authorId="0" shapeId="0">
      <text>
        <r>
          <rPr>
            <b/>
            <sz val="12"/>
            <color indexed="39"/>
            <rFont val="細明體"/>
            <family val="3"/>
            <charset val="136"/>
          </rPr>
          <t>『應發金額』輸入數字即會帶出新台幣國字大寫金額。</t>
        </r>
        <r>
          <rPr>
            <sz val="9"/>
            <color indexed="81"/>
            <rFont val="Tahoma"/>
            <family val="2"/>
          </rPr>
          <t xml:space="preserve">
</t>
        </r>
        <r>
          <rPr>
            <sz val="11"/>
            <color indexed="37"/>
            <rFont val="細明體"/>
            <family val="3"/>
            <charset val="136"/>
          </rPr>
          <t>若要印出空白收據再手寫則請清掉儲存格內容再列印。</t>
        </r>
      </text>
    </comment>
  </commentList>
</comments>
</file>

<file path=xl/comments3.xml><?xml version="1.0" encoding="utf-8"?>
<comments xmlns="http://schemas.openxmlformats.org/spreadsheetml/2006/main">
  <authors>
    <author>user</author>
  </authors>
  <commentList>
    <comment ref="E5" authorId="0" shapeId="0">
      <text>
        <r>
          <rPr>
            <b/>
            <sz val="12"/>
            <color indexed="39"/>
            <rFont val="細明體"/>
            <family val="3"/>
            <charset val="136"/>
          </rPr>
          <t>『應發金額』輸入數字即會帶出新台幣國字大寫金額。</t>
        </r>
        <r>
          <rPr>
            <sz val="9"/>
            <color indexed="81"/>
            <rFont val="Tahoma"/>
            <family val="2"/>
          </rPr>
          <t xml:space="preserve">
</t>
        </r>
        <r>
          <rPr>
            <sz val="11"/>
            <color indexed="37"/>
            <rFont val="細明體"/>
            <family val="3"/>
            <charset val="136"/>
          </rPr>
          <t>若要印出空白收據再手寫則請清掉儲存格內容再列印。</t>
        </r>
      </text>
    </comment>
  </commentList>
</comments>
</file>

<file path=xl/comments4.xml><?xml version="1.0" encoding="utf-8"?>
<comments xmlns="http://schemas.openxmlformats.org/spreadsheetml/2006/main">
  <authors>
    <author>user</author>
  </authors>
  <commentList>
    <comment ref="E5" authorId="0" shapeId="0">
      <text>
        <r>
          <rPr>
            <b/>
            <sz val="12"/>
            <color indexed="39"/>
            <rFont val="細明體"/>
            <family val="3"/>
            <charset val="136"/>
          </rPr>
          <t>『應發金額』輸入數字即會帶出新台幣國字大寫金額。</t>
        </r>
        <r>
          <rPr>
            <sz val="9"/>
            <color indexed="81"/>
            <rFont val="Tahoma"/>
            <family val="2"/>
          </rPr>
          <t xml:space="preserve">
</t>
        </r>
        <r>
          <rPr>
            <sz val="11"/>
            <color indexed="37"/>
            <rFont val="細明體"/>
            <family val="3"/>
            <charset val="136"/>
          </rPr>
          <t>若要印出空白收據再手寫則請清掉儲存格內容再列印。</t>
        </r>
      </text>
    </comment>
  </commentList>
</comments>
</file>

<file path=xl/sharedStrings.xml><?xml version="1.0" encoding="utf-8"?>
<sst xmlns="http://schemas.openxmlformats.org/spreadsheetml/2006/main" count="375" uniqueCount="187">
  <si>
    <t>日   期</t>
  </si>
  <si>
    <t>費     用     名     稱</t>
  </si>
  <si>
    <t>年</t>
  </si>
  <si>
    <t>月</t>
  </si>
  <si>
    <t>姓  名</t>
  </si>
  <si>
    <t>戶籍地址</t>
  </si>
  <si>
    <t>通訊地址</t>
  </si>
  <si>
    <t>簽名</t>
  </si>
  <si>
    <t xml:space="preserve">身分證字號   / 
居留證統一證號      </t>
    <phoneticPr fontId="1" type="noConversion"/>
  </si>
  <si>
    <t>電   話</t>
    <phoneticPr fontId="1" type="noConversion"/>
  </si>
  <si>
    <t>分行</t>
    <phoneticPr fontId="1" type="noConversion"/>
  </si>
  <si>
    <t>領款人</t>
    <phoneticPr fontId="1" type="noConversion"/>
  </si>
  <si>
    <t>帳號</t>
    <phoneticPr fontId="1" type="noConversion"/>
  </si>
  <si>
    <t>□ 銀行名稱</t>
    <phoneticPr fontId="1" type="noConversion"/>
  </si>
  <si>
    <t>1、</t>
    <phoneticPr fontId="1" type="noConversion"/>
  </si>
  <si>
    <t>2、</t>
    <phoneticPr fontId="1" type="noConversion"/>
  </si>
  <si>
    <t>請正楷填寫，簽領金額依所得稅法規定申報，並開立扣(免)繳憑單。</t>
  </si>
  <si>
    <t>兼職所得及非每月給付之薪資，給付額扣取5%稅款，稅額不超過2,000元者免予扣繳。</t>
    <phoneticPr fontId="1" type="noConversion"/>
  </si>
  <si>
    <t>4、</t>
    <phoneticPr fontId="1" type="noConversion"/>
  </si>
  <si>
    <t>競技競賽機會中獎獎金或給與，按給付全額扣取10%稅款，稅額不超過2,000元者免予扣繳。</t>
  </si>
  <si>
    <t>5、</t>
    <phoneticPr fontId="1" type="noConversion"/>
  </si>
  <si>
    <t>外籍人士及大陸地區人民於境內居留未滿183天者，競賽獎金按給付額扣取20%稅款。</t>
    <phoneticPr fontId="1" type="noConversion"/>
  </si>
  <si>
    <t>局號</t>
    <phoneticPr fontId="1" type="noConversion"/>
  </si>
  <si>
    <t>6、</t>
    <phoneticPr fontId="1" type="noConversion"/>
  </si>
  <si>
    <t>7、</t>
    <phoneticPr fontId="1" type="noConversion"/>
  </si>
  <si>
    <t>8、</t>
    <phoneticPr fontId="1" type="noConversion"/>
  </si>
  <si>
    <t>請沿虛線裁下粘貼於支出憑證粘存單上，並請參閱以下說明：</t>
    <phoneticPr fontId="1" type="noConversion"/>
  </si>
  <si>
    <r>
      <t>外籍人士及大陸地區人民於境內居留未滿183天者，</t>
    </r>
    <r>
      <rPr>
        <sz val="11.5"/>
        <color indexed="10"/>
        <rFont val="新細明體"/>
        <family val="1"/>
        <charset val="136"/>
      </rPr>
      <t>執行業務按給付</t>
    </r>
    <r>
      <rPr>
        <sz val="11.5"/>
        <color indexed="8"/>
        <rFont val="新細明體"/>
        <family val="1"/>
        <charset val="136"/>
      </rPr>
      <t>額扣取20%稅款，</t>
    </r>
    <r>
      <rPr>
        <sz val="11.5"/>
        <color indexed="10"/>
        <rFont val="新細明體"/>
        <family val="1"/>
        <charset val="136"/>
      </rPr>
      <t>每次給付額不超過新臺幣5,000元者得免予扣繳。</t>
    </r>
    <phoneticPr fontId="1" type="noConversion"/>
  </si>
  <si>
    <t>實  發 金 額</t>
    <phoneticPr fontId="1" type="noConversion"/>
  </si>
  <si>
    <t>請填寫下列郵局或銀行帳戶資料後，由出納組逕匯領款人帳戶。  □ 檢附存摺影本</t>
    <phoneticPr fontId="1" type="noConversion"/>
  </si>
  <si>
    <t>給付非屬中華民國境內居住者，應於代扣稅款後儘快繳至出納組，依國稅局規定出納組應於給付之日起10日內向公庫繳清。</t>
    <phoneticPr fontId="1" type="noConversion"/>
  </si>
  <si>
    <t>3、</t>
    <phoneticPr fontId="1" type="noConversion"/>
  </si>
  <si>
    <t>競技競賽機會中獎獎金或給與，按給付全額扣取10%稅款，稅額不超過2,000元者免予扣繳。</t>
    <phoneticPr fontId="1" type="noConversion"/>
  </si>
  <si>
    <r>
      <t>外籍人士及大陸地區人民於境內居留未滿183天者，</t>
    </r>
    <r>
      <rPr>
        <sz val="11.5"/>
        <color indexed="48"/>
        <rFont val="新細明體"/>
        <family val="1"/>
        <charset val="136"/>
      </rPr>
      <t>薪資按給付額扣取18%稅款。薪資不超過每月基本工資</t>
    </r>
    <r>
      <rPr>
        <sz val="11.5"/>
        <color indexed="48"/>
        <rFont val="新細明體"/>
        <family val="1"/>
        <charset val="136"/>
      </rPr>
      <t>1.5</t>
    </r>
    <r>
      <rPr>
        <sz val="11.5"/>
        <color indexed="48"/>
        <rFont val="新細明體"/>
        <family val="1"/>
        <charset val="136"/>
      </rPr>
      <t>倍以給付總額扣繳</t>
    </r>
    <r>
      <rPr>
        <sz val="11.5"/>
        <color indexed="48"/>
        <rFont val="新細明體"/>
        <family val="1"/>
        <charset val="136"/>
      </rPr>
      <t>6%</t>
    </r>
    <r>
      <rPr>
        <sz val="11.5"/>
        <color indexed="48"/>
        <rFont val="新細明體"/>
        <family val="1"/>
        <charset val="136"/>
      </rPr>
      <t>，超過基本工資</t>
    </r>
    <r>
      <rPr>
        <sz val="11.5"/>
        <color indexed="48"/>
        <rFont val="新細明體"/>
        <family val="1"/>
        <charset val="136"/>
      </rPr>
      <t>1.5</t>
    </r>
    <r>
      <rPr>
        <sz val="11.5"/>
        <color indexed="48"/>
        <rFont val="新細明體"/>
        <family val="1"/>
        <charset val="136"/>
      </rPr>
      <t>倍以上扣繳</t>
    </r>
    <r>
      <rPr>
        <sz val="11.5"/>
        <color indexed="48"/>
        <rFont val="新細明體"/>
        <family val="1"/>
        <charset val="136"/>
      </rPr>
      <t>18%。</t>
    </r>
    <phoneticPr fontId="1" type="noConversion"/>
  </si>
  <si>
    <t>9、</t>
    <phoneticPr fontId="1" type="noConversion"/>
  </si>
  <si>
    <t>請參閱以下說明：</t>
    <phoneticPr fontId="1" type="noConversion"/>
  </si>
  <si>
    <t>□同戶籍地</t>
    <phoneticPr fontId="1" type="noConversion"/>
  </si>
  <si>
    <t xml:space="preserve">□ 郵局   </t>
    <phoneticPr fontId="1" type="noConversion"/>
  </si>
  <si>
    <r>
      <t>(請填局號+帳號共</t>
    </r>
    <r>
      <rPr>
        <sz val="11"/>
        <rFont val="Arial Unicode MS"/>
        <family val="1"/>
        <charset val="136"/>
      </rPr>
      <t>14</t>
    </r>
    <r>
      <rPr>
        <sz val="11"/>
        <rFont val="標楷體"/>
        <family val="4"/>
        <charset val="136"/>
      </rPr>
      <t>碼)</t>
    </r>
    <phoneticPr fontId="1" type="noConversion"/>
  </si>
  <si>
    <t>茲  收  到</t>
  </si>
  <si>
    <t>新台幣：</t>
    <phoneticPr fontId="1" type="noConversion"/>
  </si>
  <si>
    <t xml:space="preserve">□ 郵局   </t>
    <phoneticPr fontId="1" type="noConversion"/>
  </si>
  <si>
    <r>
      <t>(請填局號+帳號共</t>
    </r>
    <r>
      <rPr>
        <sz val="11"/>
        <rFont val="Arial Unicode MS"/>
        <family val="1"/>
        <charset val="136"/>
      </rPr>
      <t>14</t>
    </r>
    <r>
      <rPr>
        <sz val="11"/>
        <rFont val="標楷體"/>
        <family val="4"/>
        <charset val="136"/>
      </rPr>
      <t>碼)</t>
    </r>
    <phoneticPr fontId="1" type="noConversion"/>
  </si>
  <si>
    <t>局號</t>
    <phoneticPr fontId="1" type="noConversion"/>
  </si>
  <si>
    <t>帳號</t>
    <phoneticPr fontId="1" type="noConversion"/>
  </si>
  <si>
    <t>□ 銀行名稱</t>
    <phoneticPr fontId="1" type="noConversion"/>
  </si>
  <si>
    <t>分行</t>
    <phoneticPr fontId="1" type="noConversion"/>
  </si>
  <si>
    <t>非屬中華民國境內居住者(在台灣地區居留、停留未滿183天，請務必填寫西元出生年月日、護照號碼；健保費及所得稅部份請洽人事室及出納組。(於境內居留未滿183天者另填外籍人士領款收據)</t>
    <phoneticPr fontId="1" type="noConversion"/>
  </si>
  <si>
    <r>
      <rPr>
        <sz val="11"/>
        <color indexed="8"/>
        <rFont val="新細明體"/>
        <family val="1"/>
        <charset val="136"/>
      </rPr>
      <t>□</t>
    </r>
    <r>
      <rPr>
        <sz val="11"/>
        <color indexed="8"/>
        <rFont val="標楷體"/>
        <family val="4"/>
        <charset val="136"/>
      </rPr>
      <t>另列於後</t>
    </r>
    <phoneticPr fontId="1" type="noConversion"/>
  </si>
  <si>
    <t>百分比</t>
    <phoneticPr fontId="11" type="noConversion"/>
  </si>
  <si>
    <t>依應發金額計算雇主補充健保費</t>
    <phoneticPr fontId="11" type="noConversion"/>
  </si>
  <si>
    <t>補充保費比例</t>
    <phoneticPr fontId="11" type="noConversion"/>
  </si>
  <si>
    <t>計算方式：例 外聘講師每小時1600*4小時=6,400) 第1~4節…...等</t>
    <phoneticPr fontId="11" type="noConversion"/>
  </si>
  <si>
    <t>3、</t>
    <phoneticPr fontId="1" type="noConversion"/>
  </si>
  <si>
    <t>4、</t>
    <phoneticPr fontId="1" type="noConversion"/>
  </si>
  <si>
    <t>5、</t>
    <phoneticPr fontId="1" type="noConversion"/>
  </si>
  <si>
    <t>6、</t>
    <phoneticPr fontId="1" type="noConversion"/>
  </si>
  <si>
    <t>7、</t>
    <phoneticPr fontId="1" type="noConversion"/>
  </si>
  <si>
    <t>8、</t>
    <phoneticPr fontId="1" type="noConversion"/>
  </si>
  <si>
    <t>9、</t>
    <phoneticPr fontId="1" type="noConversion"/>
  </si>
  <si>
    <t>專題演講費</t>
  </si>
  <si>
    <t>非屬中華民國境內居住者(在台灣地區居留、停留未滿183天，請務必填寫西元出生年月日、護照號碼；健保費及所得稅部份請洽人事室及出納組。</t>
    <phoneticPr fontId="1" type="noConversion"/>
  </si>
  <si>
    <t>基本工資</t>
    <phoneticPr fontId="19" type="noConversion"/>
  </si>
  <si>
    <t>在『應發金額』輸入數字會帶出新台幣國字大寫金額及計算公式；若要手寫則清掉儲存格內容再印。</t>
    <phoneticPr fontId="1" type="noConversion"/>
  </si>
  <si>
    <r>
      <t>外籍人士及大陸地區人民於境內居留未滿183天者，</t>
    </r>
    <r>
      <rPr>
        <sz val="10.5"/>
        <rFont val="新細明體"/>
        <family val="1"/>
        <charset val="136"/>
      </rPr>
      <t>薪資按給付額扣取18%稅款。薪資不超過每月基本工資1.5倍以給付總額扣繳6%，超過基本工資1.5倍以上扣繳18%。</t>
    </r>
    <phoneticPr fontId="1" type="noConversion"/>
  </si>
  <si>
    <t>外籍人士及大陸地區人民於境內居留未滿183天者，執行業務按給付額扣取20%稅款，每次給付額不超過新臺幣5,000元者得免予扣繳。</t>
    <phoneticPr fontId="1" type="noConversion"/>
  </si>
  <si>
    <r>
      <t>外籍人士及大陸地區人民於境內居留未滿183天者，</t>
    </r>
    <r>
      <rPr>
        <sz val="10.5"/>
        <rFont val="新細明體"/>
        <family val="1"/>
        <charset val="136"/>
      </rPr>
      <t>薪資按給付額扣取18%稅款。薪資不超過每月基本工資1.5倍以給付總額扣繳6%，超過基本工資1.5倍以上扣繳18%。</t>
    </r>
    <phoneticPr fontId="1" type="noConversion"/>
  </si>
  <si>
    <t>外籍人士及大陸地區人民於境內居留未滿183天者，執行業務按給付額扣取20%稅款，每次給付額不超過新臺幣5,000元者得免予扣繳。</t>
    <phoneticPr fontId="1" type="noConversion"/>
  </si>
  <si>
    <t>外籍人士及大陸地區人民於境內居留未滿183天者，執行業務按給付額(稿費、版稅、演講費)扣取20%稅款，每次給付額不超過新臺幣5,000元者得免予扣繳。</t>
    <phoneticPr fontId="1" type="noConversion"/>
  </si>
  <si>
    <t>給付非屬中華民國境內居住者，應於代扣稅款後儘快繳至出納組，依國稅局規定出納組應於給付之日起10日內向公庫繳清。</t>
    <phoneticPr fontId="1" type="noConversion"/>
  </si>
  <si>
    <t>□  是  □  否</t>
    <phoneticPr fontId="19" type="noConversion"/>
  </si>
  <si>
    <t>1、</t>
    <phoneticPr fontId="1" type="noConversion"/>
  </si>
  <si>
    <t>2、</t>
    <phoneticPr fontId="1" type="noConversion"/>
  </si>
  <si>
    <t>3、</t>
    <phoneticPr fontId="1" type="noConversion"/>
  </si>
  <si>
    <t>4、</t>
    <phoneticPr fontId="1" type="noConversion"/>
  </si>
  <si>
    <t>5、</t>
    <phoneticPr fontId="1" type="noConversion"/>
  </si>
  <si>
    <t>6、</t>
    <phoneticPr fontId="1" type="noConversion"/>
  </si>
  <si>
    <t>外籍人士及大陸地區人民請附居留證影本或護照影本及出入境影本或來台入境許可證影本，代扣稅款後儘快繳至出納組，依規定應於給付之日起10日內向公庫繳清。</t>
    <phoneticPr fontId="1" type="noConversion"/>
  </si>
  <si>
    <t>□同戶籍地□另列於後：</t>
    <phoneticPr fontId="19" type="noConversion"/>
  </si>
  <si>
    <t>護照英文姓名</t>
    <phoneticPr fontId="19" type="noConversion"/>
  </si>
  <si>
    <t>扣繳率</t>
  </si>
  <si>
    <t>保費計算方式</t>
  </si>
  <si>
    <t>一律扣繳</t>
  </si>
  <si>
    <t>－</t>
  </si>
  <si>
    <t>非境內居住者所得稅及二代健保補充保費扣取標準如下：</t>
    <phoneticPr fontId="19" type="noConversion"/>
  </si>
  <si>
    <t>起扣金額</t>
    <phoneticPr fontId="19" type="noConversion"/>
  </si>
  <si>
    <t>薪資所得：工資、鐘點費、津貼、獎金、車馬費</t>
    <phoneticPr fontId="19" type="noConversion"/>
  </si>
  <si>
    <t>所得類別 / 扣繳率</t>
    <phoneticPr fontId="19" type="noConversion"/>
  </si>
  <si>
    <t>執行業務所得：演講費、稿費等</t>
    <phoneticPr fontId="19" type="noConversion"/>
  </si>
  <si>
    <t>非境內居住者-所得稅</t>
    <phoneticPr fontId="19" type="noConversion"/>
  </si>
  <si>
    <t>非境內居住者-二代健保保費-雇主負擔</t>
    <phoneticPr fontId="19" type="noConversion"/>
  </si>
  <si>
    <r>
      <rPr>
        <sz val="11"/>
        <rFont val="標楷體"/>
        <family val="4"/>
        <charset val="136"/>
      </rPr>
      <t>非屬中華民國境內居住者，本給付年度於中華民國境內是否居住滿</t>
    </r>
    <r>
      <rPr>
        <sz val="11"/>
        <rFont val="Calibri"/>
        <family val="2"/>
      </rPr>
      <t>183</t>
    </r>
    <r>
      <rPr>
        <sz val="11"/>
        <rFont val="標楷體"/>
        <family val="4"/>
        <charset val="136"/>
      </rPr>
      <t>天</t>
    </r>
    <r>
      <rPr>
        <sz val="11"/>
        <rFont val="Calibri"/>
        <family val="2"/>
      </rPr>
      <t xml:space="preserve">? </t>
    </r>
    <r>
      <rPr>
        <sz val="11"/>
        <rFont val="標楷體"/>
        <family val="4"/>
        <charset val="136"/>
      </rPr>
      <t>□</t>
    </r>
    <r>
      <rPr>
        <sz val="11"/>
        <rFont val="Calibri"/>
        <family val="2"/>
      </rPr>
      <t xml:space="preserve">  </t>
    </r>
    <r>
      <rPr>
        <sz val="11"/>
        <rFont val="標楷體"/>
        <family val="4"/>
        <charset val="136"/>
      </rPr>
      <t>是</t>
    </r>
    <r>
      <rPr>
        <sz val="11"/>
        <rFont val="Calibri"/>
        <family val="2"/>
      </rPr>
      <t xml:space="preserve">  </t>
    </r>
    <r>
      <rPr>
        <sz val="11"/>
        <rFont val="標楷體"/>
        <family val="4"/>
        <charset val="136"/>
      </rPr>
      <t>□</t>
    </r>
    <r>
      <rPr>
        <sz val="11"/>
        <rFont val="Calibri"/>
        <family val="2"/>
      </rPr>
      <t xml:space="preserve">  </t>
    </r>
    <r>
      <rPr>
        <sz val="11"/>
        <rFont val="標楷體"/>
        <family val="4"/>
        <charset val="136"/>
      </rPr>
      <t>否</t>
    </r>
    <phoneticPr fontId="1" type="noConversion"/>
  </si>
  <si>
    <t>競技競賽獎金</t>
    <phoneticPr fontId="19" type="noConversion"/>
  </si>
  <si>
    <r>
      <rPr>
        <sz val="16"/>
        <rFont val="標楷體"/>
        <family val="4"/>
        <charset val="136"/>
      </rPr>
      <t>臺北城市科技大學領款收據</t>
    </r>
    <r>
      <rPr>
        <sz val="16"/>
        <rFont val="Calibri"/>
        <family val="2"/>
      </rPr>
      <t>-</t>
    </r>
    <r>
      <rPr>
        <sz val="16"/>
        <rFont val="標楷體"/>
        <family val="4"/>
        <charset val="136"/>
      </rPr>
      <t>非境內居住者</t>
    </r>
    <r>
      <rPr>
        <sz val="16"/>
        <rFont val="Calibri"/>
        <family val="2"/>
      </rPr>
      <t>(Receipt)</t>
    </r>
    <phoneticPr fontId="19" type="noConversion"/>
  </si>
  <si>
    <t>大 陸 人 士</t>
    <phoneticPr fontId="1" type="noConversion"/>
  </si>
  <si>
    <r>
      <rPr>
        <sz val="11"/>
        <rFont val="標楷體"/>
        <family val="4"/>
        <charset val="136"/>
      </rPr>
      <t xml:space="preserve">護照號碼
</t>
    </r>
    <r>
      <rPr>
        <sz val="11"/>
        <rFont val="Calibri"/>
        <family val="2"/>
      </rPr>
      <t>Passport NO.</t>
    </r>
    <phoneticPr fontId="19" type="noConversion"/>
  </si>
  <si>
    <t>＞5,000元</t>
    <phoneticPr fontId="19" type="noConversion"/>
  </si>
  <si>
    <t>費率</t>
    <phoneticPr fontId="19" type="noConversion"/>
  </si>
  <si>
    <t>應領金額×費率</t>
    <phoneticPr fontId="19" type="noConversion"/>
  </si>
  <si>
    <r>
      <rPr>
        <sz val="11"/>
        <rFont val="標楷體"/>
        <family val="4"/>
        <charset val="136"/>
      </rPr>
      <t xml:space="preserve">應發金額
</t>
    </r>
    <r>
      <rPr>
        <sz val="11"/>
        <rFont val="Calibri"/>
        <family val="2"/>
      </rPr>
      <t>Total Amount Paid</t>
    </r>
    <phoneticPr fontId="19" type="noConversion"/>
  </si>
  <si>
    <r>
      <rPr>
        <sz val="11"/>
        <rFont val="標楷體"/>
        <family val="4"/>
        <charset val="136"/>
      </rPr>
      <t xml:space="preserve">代扣所得稅
</t>
    </r>
    <r>
      <rPr>
        <sz val="11"/>
        <rFont val="Calibri"/>
        <family val="2"/>
      </rPr>
      <t>Tax Withheld</t>
    </r>
    <phoneticPr fontId="19" type="noConversion"/>
  </si>
  <si>
    <r>
      <rPr>
        <sz val="11"/>
        <rFont val="標楷體"/>
        <family val="4"/>
        <charset val="136"/>
      </rPr>
      <t xml:space="preserve">實發金額
</t>
    </r>
    <r>
      <rPr>
        <sz val="11"/>
        <rFont val="Calibri"/>
        <family val="2"/>
      </rPr>
      <t>Net Payment</t>
    </r>
    <phoneticPr fontId="19" type="noConversion"/>
  </si>
  <si>
    <r>
      <rPr>
        <sz val="11"/>
        <rFont val="標楷體"/>
        <family val="4"/>
        <charset val="136"/>
      </rPr>
      <t xml:space="preserve">領款人簽名
</t>
    </r>
    <r>
      <rPr>
        <sz val="11"/>
        <rFont val="Calibri"/>
        <family val="2"/>
      </rPr>
      <t>Payee Signature</t>
    </r>
    <phoneticPr fontId="1" type="noConversion"/>
  </si>
  <si>
    <r>
      <rPr>
        <sz val="11"/>
        <rFont val="標楷體"/>
        <family val="4"/>
        <charset val="136"/>
      </rPr>
      <t xml:space="preserve">國籍
</t>
    </r>
    <r>
      <rPr>
        <sz val="11"/>
        <rFont val="Calibri"/>
        <family val="2"/>
      </rPr>
      <t>Nationality</t>
    </r>
    <phoneticPr fontId="1" type="noConversion"/>
  </si>
  <si>
    <r>
      <rPr>
        <sz val="11"/>
        <rFont val="標楷體"/>
        <family val="4"/>
        <charset val="136"/>
      </rPr>
      <t xml:space="preserve">統一居留證號
</t>
    </r>
    <r>
      <rPr>
        <sz val="10"/>
        <rFont val="Calibri"/>
        <family val="2"/>
      </rPr>
      <t>Unified residence permit number</t>
    </r>
    <phoneticPr fontId="1" type="noConversion"/>
  </si>
  <si>
    <r>
      <rPr>
        <sz val="11"/>
        <rFont val="標楷體"/>
        <family val="4"/>
        <charset val="136"/>
      </rPr>
      <t xml:space="preserve">戶籍地址
</t>
    </r>
    <r>
      <rPr>
        <sz val="11"/>
        <rFont val="Calibri"/>
        <family val="2"/>
      </rPr>
      <t>Permanent Address</t>
    </r>
    <phoneticPr fontId="19" type="noConversion"/>
  </si>
  <si>
    <r>
      <rPr>
        <sz val="11"/>
        <rFont val="標楷體"/>
        <family val="4"/>
        <charset val="136"/>
      </rPr>
      <t xml:space="preserve">通訊地址
</t>
    </r>
    <r>
      <rPr>
        <sz val="11"/>
        <rFont val="Calibri"/>
        <family val="2"/>
      </rPr>
      <t>Mailling Address</t>
    </r>
    <phoneticPr fontId="19" type="noConversion"/>
  </si>
  <si>
    <t>新  台  幣：</t>
    <phoneticPr fontId="19" type="noConversion"/>
  </si>
  <si>
    <t>領款日期  / 年月日</t>
    <phoneticPr fontId="19" type="noConversion"/>
  </si>
  <si>
    <r>
      <t>臺北城市科技大學領款收據(所得代號</t>
    </r>
    <r>
      <rPr>
        <sz val="14"/>
        <color indexed="8"/>
        <rFont val="Calibri"/>
        <family val="2"/>
      </rPr>
      <t>50</t>
    </r>
    <r>
      <rPr>
        <sz val="14"/>
        <color indexed="8"/>
        <rFont val="標楷體"/>
        <family val="4"/>
        <charset val="136"/>
      </rPr>
      <t>)</t>
    </r>
    <phoneticPr fontId="11" type="noConversion"/>
  </si>
  <si>
    <t>適用鐘點費、出席費、審查費、工作費</t>
    <phoneticPr fontId="11" type="noConversion"/>
  </si>
  <si>
    <r>
      <t>臺北城市科技大學領款收據(所得代號</t>
    </r>
    <r>
      <rPr>
        <sz val="14"/>
        <color indexed="8"/>
        <rFont val="Calibri"/>
        <family val="2"/>
      </rPr>
      <t>50</t>
    </r>
    <r>
      <rPr>
        <sz val="14"/>
        <color indexed="8"/>
        <rFont val="標楷體"/>
        <family val="4"/>
        <charset val="136"/>
      </rPr>
      <t>)</t>
    </r>
    <phoneticPr fontId="11" type="noConversion"/>
  </si>
  <si>
    <t>應 發 金 額</t>
    <phoneticPr fontId="1" type="noConversion"/>
  </si>
  <si>
    <t>日</t>
    <phoneticPr fontId="1" type="noConversion"/>
  </si>
  <si>
    <t>教育部經費請參考『教育部補助及委辦計畫經費編列基準表』</t>
    <phoneticPr fontId="11" type="noConversion"/>
  </si>
  <si>
    <t>新台幣：</t>
    <phoneticPr fontId="1" type="noConversion"/>
  </si>
  <si>
    <t>實  發 金 額</t>
    <phoneticPr fontId="1" type="noConversion"/>
  </si>
  <si>
    <t>補充保費比例</t>
    <phoneticPr fontId="11" type="noConversion"/>
  </si>
  <si>
    <t>領款人</t>
    <phoneticPr fontId="1" type="noConversion"/>
  </si>
  <si>
    <t>電   話</t>
    <phoneticPr fontId="1" type="noConversion"/>
  </si>
  <si>
    <t>□同戶籍地</t>
    <phoneticPr fontId="1" type="noConversion"/>
  </si>
  <si>
    <r>
      <rPr>
        <sz val="11"/>
        <color indexed="8"/>
        <rFont val="新細明體"/>
        <family val="1"/>
        <charset val="136"/>
      </rPr>
      <t>□</t>
    </r>
    <r>
      <rPr>
        <sz val="11"/>
        <color indexed="8"/>
        <rFont val="標楷體"/>
        <family val="4"/>
        <charset val="136"/>
      </rPr>
      <t>另列於後</t>
    </r>
    <phoneticPr fontId="1" type="noConversion"/>
  </si>
  <si>
    <t xml:space="preserve">身分證字號   / 
居留證統一證號      </t>
    <phoneticPr fontId="1" type="noConversion"/>
  </si>
  <si>
    <t>請填寫下列郵局或銀行帳戶資料後，由出納組逕匯領款人帳戶。  □ 檢附存摺影本</t>
    <phoneticPr fontId="1" type="noConversion"/>
  </si>
  <si>
    <t xml:space="preserve">□ 郵局   </t>
    <phoneticPr fontId="1" type="noConversion"/>
  </si>
  <si>
    <r>
      <t>(請填局號+帳號共</t>
    </r>
    <r>
      <rPr>
        <sz val="11"/>
        <rFont val="Arial Unicode MS"/>
        <family val="1"/>
        <charset val="136"/>
      </rPr>
      <t>14</t>
    </r>
    <r>
      <rPr>
        <sz val="11"/>
        <rFont val="標楷體"/>
        <family val="4"/>
        <charset val="136"/>
      </rPr>
      <t>碼)</t>
    </r>
    <phoneticPr fontId="1" type="noConversion"/>
  </si>
  <si>
    <t>局號</t>
    <phoneticPr fontId="1" type="noConversion"/>
  </si>
  <si>
    <t>帳號</t>
    <phoneticPr fontId="1" type="noConversion"/>
  </si>
  <si>
    <t>□ 銀行名稱</t>
    <phoneticPr fontId="1" type="noConversion"/>
  </si>
  <si>
    <t>分行</t>
    <phoneticPr fontId="1" type="noConversion"/>
  </si>
  <si>
    <t>在『應發金額』輸入數字會帶出新台幣國字大寫金額及計算公式；若要手寫則清掉儲存格內容再印。</t>
    <phoneticPr fontId="1" type="noConversion"/>
  </si>
  <si>
    <t>計算方式請參考『教育部補助及委辦計畫經費編列基準表』講師每小時1600*4小時=6,400) 第1~4節…...等。</t>
    <phoneticPr fontId="11" type="noConversion"/>
  </si>
  <si>
    <r>
      <t>臺北城市科技大學領款收據-獎金(所得代號</t>
    </r>
    <r>
      <rPr>
        <sz val="14"/>
        <color indexed="8"/>
        <rFont val="Calibri"/>
        <family val="2"/>
      </rPr>
      <t>91</t>
    </r>
    <r>
      <rPr>
        <sz val="14"/>
        <color indexed="8"/>
        <rFont val="標楷體"/>
        <family val="4"/>
        <charset val="136"/>
      </rPr>
      <t>)</t>
    </r>
    <phoneticPr fontId="11" type="noConversion"/>
  </si>
  <si>
    <r>
      <t>臺北城市科技大學領款收據-專題演講費(所得代號</t>
    </r>
    <r>
      <rPr>
        <sz val="14"/>
        <color indexed="8"/>
        <rFont val="Calibri"/>
        <family val="2"/>
      </rPr>
      <t>9B</t>
    </r>
    <r>
      <rPr>
        <sz val="14"/>
        <color indexed="8"/>
        <rFont val="標楷體"/>
        <family val="4"/>
        <charset val="136"/>
      </rPr>
      <t>)</t>
    </r>
    <phoneticPr fontId="11" type="noConversion"/>
  </si>
  <si>
    <t>各項補助專案計畫 出席費或鐘點費&gt;&gt;&gt;&gt;</t>
    <phoneticPr fontId="1" type="noConversion"/>
  </si>
  <si>
    <t>校內款 出席費或鐘點費&gt;&gt;&gt;&gt;&gt;&gt;&gt;&gt;&gt;&gt;&gt;&gt;</t>
    <phoneticPr fontId="1" type="noConversion"/>
  </si>
  <si>
    <t>點『校內經費』</t>
    <phoneticPr fontId="1" type="noConversion"/>
  </si>
  <si>
    <t>競賽獎金&gt;&gt;&gt;&gt;&gt;&gt;&gt;&gt;&gt;&gt;&gt;&gt;</t>
    <phoneticPr fontId="1" type="noConversion"/>
  </si>
  <si>
    <t>點『競賽獎金』</t>
    <phoneticPr fontId="1" type="noConversion"/>
  </si>
  <si>
    <t>專題演講費&gt;&gt;&gt;&gt;&gt;&gt;&gt;&gt;&gt;&gt;&gt;&gt;</t>
    <phoneticPr fontId="1" type="noConversion"/>
  </si>
  <si>
    <t>點『專題演講費』</t>
    <phoneticPr fontId="1" type="noConversion"/>
  </si>
  <si>
    <t>請填寫下列郵局或銀行帳戶資料後，由出納組逕匯領款人帳戶。  □ 檢附存摺影本</t>
    <phoneticPr fontId="1" type="noConversion"/>
  </si>
  <si>
    <r>
      <rPr>
        <sz val="11"/>
        <rFont val="標楷體"/>
        <family val="4"/>
        <charset val="136"/>
      </rPr>
      <t>■薪資</t>
    </r>
    <r>
      <rPr>
        <sz val="11"/>
        <rFont val="Calibri"/>
        <family val="2"/>
      </rPr>
      <t xml:space="preserve">6%   </t>
    </r>
    <r>
      <rPr>
        <sz val="11"/>
        <rFont val="標楷體"/>
        <family val="4"/>
        <charset val="136"/>
      </rPr>
      <t>□薪資</t>
    </r>
    <r>
      <rPr>
        <sz val="11"/>
        <rFont val="Calibri"/>
        <family val="2"/>
      </rPr>
      <t xml:space="preserve">18%  </t>
    </r>
    <r>
      <rPr>
        <sz val="11"/>
        <rFont val="標楷體"/>
        <family val="4"/>
        <charset val="136"/>
      </rPr>
      <t>□演講、獎金</t>
    </r>
    <r>
      <rPr>
        <sz val="11"/>
        <rFont val="Calibri"/>
        <family val="2"/>
      </rPr>
      <t xml:space="preserve">20%   </t>
    </r>
    <phoneticPr fontId="19" type="noConversion"/>
  </si>
  <si>
    <r>
      <rPr>
        <sz val="11"/>
        <rFont val="標楷體"/>
        <family val="4"/>
        <charset val="136"/>
      </rPr>
      <t>非屬中華民國境內居住者，本給付年度於中華民國境內是否居住滿</t>
    </r>
    <r>
      <rPr>
        <sz val="11"/>
        <rFont val="Calibri"/>
        <family val="2"/>
      </rPr>
      <t>183</t>
    </r>
    <r>
      <rPr>
        <sz val="11"/>
        <rFont val="標楷體"/>
        <family val="4"/>
        <charset val="136"/>
      </rPr>
      <t>天</t>
    </r>
    <r>
      <rPr>
        <sz val="11"/>
        <rFont val="Calibri"/>
        <family val="2"/>
      </rPr>
      <t xml:space="preserve">? </t>
    </r>
    <r>
      <rPr>
        <sz val="11"/>
        <rFont val="標楷體"/>
        <family val="4"/>
        <charset val="136"/>
      </rPr>
      <t>□</t>
    </r>
    <r>
      <rPr>
        <sz val="11"/>
        <rFont val="Calibri"/>
        <family val="2"/>
      </rPr>
      <t xml:space="preserve">  </t>
    </r>
    <r>
      <rPr>
        <sz val="11"/>
        <rFont val="標楷體"/>
        <family val="4"/>
        <charset val="136"/>
      </rPr>
      <t>是</t>
    </r>
    <r>
      <rPr>
        <sz val="11"/>
        <rFont val="Calibri"/>
        <family val="2"/>
      </rPr>
      <t xml:space="preserve">  </t>
    </r>
    <r>
      <rPr>
        <sz val="11"/>
        <rFont val="標楷體"/>
        <family val="4"/>
        <charset val="136"/>
      </rPr>
      <t>□</t>
    </r>
    <r>
      <rPr>
        <sz val="11"/>
        <rFont val="Calibri"/>
        <family val="2"/>
      </rPr>
      <t xml:space="preserve">  </t>
    </r>
    <r>
      <rPr>
        <sz val="11"/>
        <rFont val="標楷體"/>
        <family val="4"/>
        <charset val="136"/>
      </rPr>
      <t>否</t>
    </r>
    <phoneticPr fontId="19" type="noConversion"/>
  </si>
  <si>
    <t>機票款</t>
    <phoneticPr fontId="19" type="noConversion"/>
  </si>
  <si>
    <t>支     出     事     由</t>
    <phoneticPr fontId="37" type="noConversion"/>
  </si>
  <si>
    <r>
      <rPr>
        <sz val="11"/>
        <rFont val="標楷體"/>
        <family val="4"/>
        <charset val="136"/>
      </rPr>
      <t xml:space="preserve">通訊地址
</t>
    </r>
    <r>
      <rPr>
        <sz val="11"/>
        <rFont val="Calibri"/>
        <family val="2"/>
      </rPr>
      <t>Mailling Address</t>
    </r>
    <phoneticPr fontId="19" type="noConversion"/>
  </si>
  <si>
    <t>附件：機票購票證明</t>
    <phoneticPr fontId="37" type="noConversion"/>
  </si>
  <si>
    <t>請沿虛線裁下粘貼於支出憑證粘存單上。</t>
    <phoneticPr fontId="1" type="noConversion"/>
  </si>
  <si>
    <t>給付非屬中華民國境內居住者，應於代扣稅款後儘快繳至出納組，依國稅局規定出納組應於給付之日起10日內向公庫繳清。</t>
    <phoneticPr fontId="1" type="noConversion"/>
  </si>
  <si>
    <r>
      <rPr>
        <sz val="11"/>
        <rFont val="標楷體"/>
        <family val="4"/>
        <charset val="136"/>
      </rPr>
      <t>□薪資</t>
    </r>
    <r>
      <rPr>
        <sz val="11"/>
        <rFont val="Calibri"/>
        <family val="2"/>
      </rPr>
      <t xml:space="preserve">6%   </t>
    </r>
    <r>
      <rPr>
        <sz val="11"/>
        <rFont val="標楷體"/>
        <family val="4"/>
        <charset val="136"/>
      </rPr>
      <t>■薪資</t>
    </r>
    <r>
      <rPr>
        <sz val="11"/>
        <rFont val="Calibri"/>
        <family val="2"/>
      </rPr>
      <t xml:space="preserve">18%  </t>
    </r>
    <r>
      <rPr>
        <sz val="11"/>
        <rFont val="標楷體"/>
        <family val="4"/>
        <charset val="136"/>
      </rPr>
      <t>□演講、獎金</t>
    </r>
    <r>
      <rPr>
        <sz val="11"/>
        <rFont val="Calibri"/>
        <family val="2"/>
      </rPr>
      <t xml:space="preserve">20%   </t>
    </r>
    <phoneticPr fontId="19" type="noConversion"/>
  </si>
  <si>
    <r>
      <rPr>
        <sz val="11"/>
        <rFont val="標楷體"/>
        <family val="4"/>
        <charset val="136"/>
      </rPr>
      <t>非屬中華民國境內居住者，本給付年度於中華民國境內是否居住滿</t>
    </r>
    <r>
      <rPr>
        <sz val="11"/>
        <rFont val="Calibri"/>
        <family val="2"/>
      </rPr>
      <t>183</t>
    </r>
    <r>
      <rPr>
        <sz val="11"/>
        <rFont val="標楷體"/>
        <family val="4"/>
        <charset val="136"/>
      </rPr>
      <t>天</t>
    </r>
    <r>
      <rPr>
        <sz val="11"/>
        <rFont val="Calibri"/>
        <family val="2"/>
      </rPr>
      <t xml:space="preserve">? </t>
    </r>
    <r>
      <rPr>
        <sz val="11"/>
        <rFont val="標楷體"/>
        <family val="4"/>
        <charset val="136"/>
      </rPr>
      <t>□</t>
    </r>
    <r>
      <rPr>
        <sz val="11"/>
        <rFont val="Calibri"/>
        <family val="2"/>
      </rPr>
      <t xml:space="preserve">  </t>
    </r>
    <r>
      <rPr>
        <sz val="11"/>
        <rFont val="標楷體"/>
        <family val="4"/>
        <charset val="136"/>
      </rPr>
      <t>是</t>
    </r>
    <r>
      <rPr>
        <sz val="11"/>
        <rFont val="Calibri"/>
        <family val="2"/>
      </rPr>
      <t xml:space="preserve">  </t>
    </r>
    <r>
      <rPr>
        <sz val="11"/>
        <rFont val="標楷體"/>
        <family val="4"/>
        <charset val="136"/>
      </rPr>
      <t>■</t>
    </r>
    <r>
      <rPr>
        <sz val="11"/>
        <rFont val="Calibri"/>
        <family val="2"/>
      </rPr>
      <t xml:space="preserve">  </t>
    </r>
    <r>
      <rPr>
        <sz val="11"/>
        <rFont val="標楷體"/>
        <family val="4"/>
        <charset val="136"/>
      </rPr>
      <t>否</t>
    </r>
    <phoneticPr fontId="19" type="noConversion"/>
  </si>
  <si>
    <t>□  是  ■  否</t>
    <phoneticPr fontId="19" type="noConversion"/>
  </si>
  <si>
    <r>
      <rPr>
        <sz val="11"/>
        <rFont val="標楷體"/>
        <family val="4"/>
        <charset val="136"/>
      </rPr>
      <t>非屬中華民國境內居住者，本給付年度於中華民國境內是否居住滿</t>
    </r>
    <r>
      <rPr>
        <sz val="11"/>
        <rFont val="Calibri"/>
        <family val="2"/>
      </rPr>
      <t>183</t>
    </r>
    <r>
      <rPr>
        <sz val="11"/>
        <rFont val="標楷體"/>
        <family val="4"/>
        <charset val="136"/>
      </rPr>
      <t>天</t>
    </r>
    <r>
      <rPr>
        <sz val="11"/>
        <rFont val="Calibri"/>
        <family val="2"/>
      </rPr>
      <t xml:space="preserve">? </t>
    </r>
    <r>
      <rPr>
        <sz val="11"/>
        <rFont val="標楷體"/>
        <family val="4"/>
        <charset val="136"/>
      </rPr>
      <t>□</t>
    </r>
    <r>
      <rPr>
        <sz val="11"/>
        <rFont val="Calibri"/>
        <family val="2"/>
      </rPr>
      <t xml:space="preserve">  </t>
    </r>
    <r>
      <rPr>
        <sz val="11"/>
        <rFont val="標楷體"/>
        <family val="4"/>
        <charset val="136"/>
      </rPr>
      <t>是</t>
    </r>
    <r>
      <rPr>
        <sz val="11"/>
        <rFont val="Calibri"/>
        <family val="2"/>
      </rPr>
      <t xml:space="preserve">  </t>
    </r>
    <r>
      <rPr>
        <sz val="11"/>
        <rFont val="標楷體"/>
        <family val="4"/>
        <charset val="136"/>
      </rPr>
      <t>■</t>
    </r>
    <r>
      <rPr>
        <sz val="11"/>
        <rFont val="Calibri"/>
        <family val="2"/>
      </rPr>
      <t xml:space="preserve">   </t>
    </r>
    <r>
      <rPr>
        <sz val="11"/>
        <rFont val="標楷體"/>
        <family val="4"/>
        <charset val="136"/>
      </rPr>
      <t>否</t>
    </r>
    <phoneticPr fontId="1" type="noConversion"/>
  </si>
  <si>
    <t>單次給付</t>
    <phoneticPr fontId="11" type="noConversion"/>
  </si>
  <si>
    <r>
      <t>應發</t>
    </r>
    <r>
      <rPr>
        <sz val="10"/>
        <color indexed="8"/>
        <rFont val="新細明體"/>
        <family val="1"/>
        <charset val="136"/>
      </rPr>
      <t>≧基本工資，代扣補充健保費(小數點四捨五入)</t>
    </r>
    <phoneticPr fontId="1" type="noConversion"/>
  </si>
  <si>
    <r>
      <t>應發</t>
    </r>
    <r>
      <rPr>
        <sz val="10"/>
        <color indexed="8"/>
        <rFont val="新細明體"/>
        <family val="1"/>
        <charset val="136"/>
      </rPr>
      <t>≧</t>
    </r>
    <r>
      <rPr>
        <b/>
        <sz val="12"/>
        <color indexed="8"/>
        <rFont val="新細明體"/>
        <family val="1"/>
        <charset val="136"/>
      </rPr>
      <t>2</t>
    </r>
    <r>
      <rPr>
        <sz val="10"/>
        <color indexed="8"/>
        <rFont val="新細明體"/>
        <family val="1"/>
        <charset val="136"/>
      </rPr>
      <t>萬元，代扣補充健保費(小數點四捨五入)</t>
    </r>
    <phoneticPr fontId="1" type="noConversion"/>
  </si>
  <si>
    <r>
      <t>110年1月1日起</t>
    </r>
    <r>
      <rPr>
        <b/>
        <sz val="11.5"/>
        <color indexed="8"/>
        <rFont val="新細明體"/>
        <family val="1"/>
        <charset val="136"/>
      </rPr>
      <t>二代健保</t>
    </r>
    <r>
      <rPr>
        <sz val="11.5"/>
        <color indexed="17"/>
        <rFont val="新細明體"/>
        <family val="1"/>
        <charset val="136"/>
      </rPr>
      <t>規定，自非所屬投保單位領取之薪資所得單次給付金額達基本工資者，應扣取 2.11%補充保費；若屬免扣取對象(金額請自行改為0)並繳交相關證明文件，或先詢問人事室。</t>
    </r>
    <phoneticPr fontId="11" type="noConversion"/>
  </si>
  <si>
    <t>點『非本國境內居住者』6%稅</t>
    <phoneticPr fontId="1" type="noConversion"/>
  </si>
  <si>
    <t>點『非本國境內居住者』18%稅</t>
    <phoneticPr fontId="1" type="noConversion"/>
  </si>
  <si>
    <t>請正楷填寫，簽領金額依所得稅法規定申報，並開立扣(免)繳憑單。</t>
    <phoneticPr fontId="35" type="noConversion"/>
  </si>
  <si>
    <r>
      <t>外籍人士及大陸地區人民於境內居留未滿183天者，</t>
    </r>
    <r>
      <rPr>
        <sz val="11.5"/>
        <rFont val="新細明體"/>
        <family val="1"/>
        <charset val="136"/>
      </rPr>
      <t>薪資按給付額扣取18%稅款。薪資不超過每月基本工資1.5倍以給付總額扣繳6%，超過基本工資1.5倍以上扣繳18%。</t>
    </r>
    <phoneticPr fontId="1" type="noConversion"/>
  </si>
  <si>
    <r>
      <t>外籍人士及大陸地區人民於境內居留未滿183天者，</t>
    </r>
    <r>
      <rPr>
        <sz val="11.5"/>
        <rFont val="新細明體"/>
        <family val="1"/>
        <charset val="136"/>
      </rPr>
      <t>薪資按給付額扣取18%稅款。薪資不超過每月基本工資1.5倍以給付總額扣繳6%，超過基本工資1.5倍以上扣繳18%。</t>
    </r>
    <phoneticPr fontId="1" type="noConversion"/>
  </si>
  <si>
    <t>點『補助計畫』</t>
    <phoneticPr fontId="1" type="noConversion"/>
  </si>
  <si>
    <t>不超過每月基本工資1.5倍
≦37,875元</t>
    <phoneticPr fontId="19" type="noConversion"/>
  </si>
  <si>
    <t>超過每月基本工資1.5倍
＞37,875元</t>
    <phoneticPr fontId="19" type="noConversion"/>
  </si>
  <si>
    <t>例：OO研習鐘點費共25小時@1,600元(1/1-1/22)</t>
    <phoneticPr fontId="11" type="noConversion"/>
  </si>
  <si>
    <t>例：OOOOOOO專題演講費12.5小時@1,600元(3/1-3/2)</t>
    <phoneticPr fontId="11" type="noConversion"/>
  </si>
  <si>
    <t>例：OOOOOOO競賽獎金第一名</t>
    <phoneticPr fontId="11" type="noConversion"/>
  </si>
  <si>
    <r>
      <t>應發</t>
    </r>
    <r>
      <rPr>
        <sz val="10"/>
        <color indexed="8"/>
        <rFont val="新細明體"/>
        <family val="1"/>
        <charset val="136"/>
      </rPr>
      <t>≧基本工資，代扣補充健保費(小數點四捨五入)</t>
    </r>
    <phoneticPr fontId="1" type="noConversion"/>
  </si>
  <si>
    <r>
      <t>所得稅代扣</t>
    </r>
    <r>
      <rPr>
        <sz val="10"/>
        <color indexed="8"/>
        <rFont val="Times New Roman"/>
        <family val="1"/>
      </rPr>
      <t xml:space="preserve"> </t>
    </r>
    <r>
      <rPr>
        <b/>
        <sz val="10"/>
        <color indexed="8"/>
        <rFont val="Times New Roman"/>
        <family val="1"/>
      </rPr>
      <t>5</t>
    </r>
    <r>
      <rPr>
        <sz val="10"/>
        <color indexed="8"/>
        <rFont val="新細明體"/>
        <family val="1"/>
        <charset val="136"/>
      </rPr>
      <t>%，未超過2,000元者免扣 (小數點捨去)</t>
    </r>
    <phoneticPr fontId="1" type="noConversion"/>
  </si>
  <si>
    <r>
      <t>所得稅代扣</t>
    </r>
    <r>
      <rPr>
        <sz val="10"/>
        <color indexed="8"/>
        <rFont val="Times New Roman"/>
        <family val="1"/>
      </rPr>
      <t xml:space="preserve"> </t>
    </r>
    <r>
      <rPr>
        <b/>
        <sz val="10"/>
        <color indexed="8"/>
        <rFont val="Times New Roman"/>
        <family val="1"/>
      </rPr>
      <t>5</t>
    </r>
    <r>
      <rPr>
        <sz val="10"/>
        <color indexed="8"/>
        <rFont val="新細明體"/>
        <family val="1"/>
        <charset val="136"/>
      </rPr>
      <t>%，未超過2,000元者免扣 (小數點捨去)</t>
    </r>
    <phoneticPr fontId="1" type="noConversion"/>
  </si>
  <si>
    <r>
      <t>所得稅代扣</t>
    </r>
    <r>
      <rPr>
        <sz val="10"/>
        <color indexed="8"/>
        <rFont val="Times New Roman"/>
        <family val="1"/>
      </rPr>
      <t xml:space="preserve"> </t>
    </r>
    <r>
      <rPr>
        <b/>
        <sz val="10"/>
        <color indexed="8"/>
        <rFont val="Times New Roman"/>
        <family val="1"/>
      </rPr>
      <t>10</t>
    </r>
    <r>
      <rPr>
        <sz val="10"/>
        <color indexed="8"/>
        <rFont val="新細明體"/>
        <family val="1"/>
        <charset val="136"/>
      </rPr>
      <t>%，未超過2,000元者免扣 (小數點捨去)</t>
    </r>
    <phoneticPr fontId="1" type="noConversion"/>
  </si>
  <si>
    <r>
      <t>所得稅代扣</t>
    </r>
    <r>
      <rPr>
        <sz val="10.5"/>
        <color indexed="8"/>
        <rFont val="Times New Roman"/>
        <family val="1"/>
      </rPr>
      <t xml:space="preserve"> 10%</t>
    </r>
    <r>
      <rPr>
        <sz val="10.5"/>
        <color indexed="8"/>
        <rFont val="新細明體"/>
        <family val="1"/>
        <charset val="136"/>
      </rPr>
      <t>，未逾2,000元者免扣 (小數點捨去)</t>
    </r>
    <phoneticPr fontId="1" type="noConversion"/>
  </si>
  <si>
    <t>114年1月起基本工資為28,590元。不超過每月基本工資1.5倍以給付總額扣繳6%，超過基本工資1.5倍則扣繳18%。</t>
    <phoneticPr fontId="1" type="noConversion"/>
  </si>
  <si>
    <t>OOOOOOO研習鐘點費(1/6、1/13、1/20)每小時@2,000元*24小時</t>
    <phoneticPr fontId="19" type="noConversion"/>
  </si>
  <si>
    <t>OOOOOOO研習鐘點費(1/6、1/13、1/20)每小時@2,000元*15小時</t>
    <phoneticPr fontId="19" type="noConversion"/>
  </si>
  <si>
    <t>新  台  幣</t>
    <phoneticPr fontId="19" type="noConversion"/>
  </si>
  <si>
    <t>非屬中華民國境內居住者，未超過本年度基本工資&gt;&gt;&gt;&gt;&gt;&gt;&gt;&gt;</t>
    <phoneticPr fontId="1" type="noConversion"/>
  </si>
  <si>
    <t>非屬中華民國境內居住者，未超過本年度基本工資1.5倍&gt;&gt;&gt;&gt;&gt;&gt;&gt;&gt;</t>
    <phoneticPr fontId="1" type="noConversion"/>
  </si>
  <si>
    <t>115年度基本工資</t>
    <phoneticPr fontId="11" type="noConversion"/>
  </si>
  <si>
    <r>
      <t>115</t>
    </r>
    <r>
      <rPr>
        <sz val="11"/>
        <color rgb="FF0000FF"/>
        <rFont val="新細明體"/>
        <family val="1"/>
        <charset val="136"/>
      </rPr>
      <t>年更新</t>
    </r>
    <r>
      <rPr>
        <sz val="11"/>
        <color rgb="FF0000FF"/>
        <rFont val="Times New Roman"/>
        <family val="1"/>
      </rPr>
      <t>(</t>
    </r>
    <r>
      <rPr>
        <sz val="11"/>
        <color rgb="FF0000FF"/>
        <rFont val="新細明體"/>
        <family val="1"/>
        <charset val="136"/>
      </rPr>
      <t>資本工資為</t>
    </r>
    <r>
      <rPr>
        <sz val="11"/>
        <color rgb="FF0000FF"/>
        <rFont val="Times New Roman"/>
        <family val="1"/>
      </rPr>
      <t>29,500</t>
    </r>
    <r>
      <rPr>
        <sz val="11"/>
        <color rgb="FF0000FF"/>
        <rFont val="新細明體"/>
        <family val="1"/>
        <charset val="136"/>
      </rPr>
      <t>元</t>
    </r>
    <r>
      <rPr>
        <sz val="11"/>
        <color rgb="FF0000FF"/>
        <rFont val="Times New Roman"/>
        <family val="1"/>
      </rPr>
      <t>)</t>
    </r>
    <phoneticPr fontId="1" type="noConversion"/>
  </si>
  <si>
    <t>115年度基本工資</t>
    <phoneticPr fontId="11" type="noConversion"/>
  </si>
  <si>
    <t>8:10~12:10</t>
    <phoneticPr fontId="11" type="noConversion"/>
  </si>
  <si>
    <t>每周五4小時*6次</t>
    <phoneticPr fontId="11" type="noConversion"/>
  </si>
  <si>
    <t>例：OO研習鐘點費共24小時校外人員@2,000元(1/2~1/23)</t>
    <phoneticPr fontId="11" type="noConversion"/>
  </si>
  <si>
    <t>115年1月起基本工資為29,500元。不超過每月基本工資1.5倍以給付總額扣繳6%，超過基本工資1.5倍則扣繳18%。</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</si>
</sst>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quot;$&quot;* #,##0_-;\-&quot;$&quot;* #,##0_-;_-&quot;$&quot;* &quot;-&quot;_-;_-@_-"/>
    <numFmt numFmtId="41" formatCode="_-* #,##0_-;\-* #,##0_-;_-* &quot;-&quot;_-;_-@_-"/>
    <numFmt numFmtId="43" formatCode="_-* #,##0.00_-;\-* #,##0.00_-;_-* &quot;-&quot;??_-;_-@_-"/>
    <numFmt numFmtId="176" formatCode="[DBNum2][$-404]General&quot;元整&quot;"/>
    <numFmt numFmtId="177" formatCode="0.00_ "/>
    <numFmt numFmtId="178" formatCode="0000000"/>
    <numFmt numFmtId="179" formatCode="#,##0_ "/>
    <numFmt numFmtId="180" formatCode="#,##0.0_ "/>
    <numFmt numFmtId="181" formatCode="&quot;NT$&quot;#,##0"/>
  </numFmts>
  <fonts count="81">
    <font>
      <sz val="12"/>
      <color theme="1"/>
      <name val="新細明體"/>
      <family val="1"/>
      <charset val="136"/>
      <scheme val="minor"/>
    </font>
    <font>
      <sz val="9"/>
      <name val="新細明體"/>
      <family val="1"/>
      <charset val="136"/>
    </font>
    <font>
      <sz val="9"/>
      <color indexed="81"/>
      <name val="Tahoma"/>
      <family val="2"/>
    </font>
    <font>
      <sz val="12"/>
      <name val="標楷體"/>
      <family val="4"/>
      <charset val="136"/>
    </font>
    <font>
      <sz val="11"/>
      <name val="標楷體"/>
      <family val="4"/>
      <charset val="136"/>
    </font>
    <font>
      <sz val="11"/>
      <name val="Arial Unicode MS"/>
      <family val="1"/>
      <charset val="136"/>
    </font>
    <font>
      <sz val="13"/>
      <name val="Arial Unicode MS"/>
      <family val="1"/>
      <charset val="136"/>
    </font>
    <font>
      <sz val="12"/>
      <name val="新細明體"/>
      <family val="1"/>
      <charset val="136"/>
    </font>
    <font>
      <sz val="11.5"/>
      <color indexed="10"/>
      <name val="新細明體"/>
      <family val="1"/>
      <charset val="136"/>
    </font>
    <font>
      <sz val="11.5"/>
      <color indexed="8"/>
      <name val="新細明體"/>
      <family val="1"/>
      <charset val="136"/>
    </font>
    <font>
      <sz val="11.5"/>
      <color indexed="48"/>
      <name val="新細明體"/>
      <family val="1"/>
      <charset val="136"/>
    </font>
    <font>
      <sz val="9"/>
      <name val="新細明體"/>
      <family val="1"/>
      <charset val="136"/>
    </font>
    <font>
      <sz val="11.5"/>
      <color indexed="17"/>
      <name val="新細明體"/>
      <family val="1"/>
      <charset val="136"/>
    </font>
    <font>
      <b/>
      <sz val="11.5"/>
      <color indexed="8"/>
      <name val="新細明體"/>
      <family val="1"/>
      <charset val="136"/>
    </font>
    <font>
      <sz val="11"/>
      <color indexed="8"/>
      <name val="新細明體"/>
      <family val="1"/>
      <charset val="136"/>
    </font>
    <font>
      <b/>
      <sz val="12"/>
      <color indexed="39"/>
      <name val="細明體"/>
      <family val="3"/>
      <charset val="136"/>
    </font>
    <font>
      <sz val="11"/>
      <color indexed="37"/>
      <name val="細明體"/>
      <family val="3"/>
      <charset val="136"/>
    </font>
    <font>
      <sz val="11"/>
      <color indexed="8"/>
      <name val="標楷體"/>
      <family val="4"/>
      <charset val="136"/>
    </font>
    <font>
      <sz val="10.5"/>
      <name val="新細明體"/>
      <family val="1"/>
      <charset val="136"/>
    </font>
    <font>
      <sz val="9"/>
      <name val="新細明體"/>
      <family val="1"/>
      <charset val="136"/>
    </font>
    <font>
      <sz val="13"/>
      <name val="標楷體"/>
      <family val="4"/>
      <charset val="136"/>
    </font>
    <font>
      <sz val="10"/>
      <color indexed="8"/>
      <name val="新細明體"/>
      <family val="1"/>
      <charset val="136"/>
    </font>
    <font>
      <sz val="16"/>
      <name val="新細明體"/>
      <family val="1"/>
      <charset val="136"/>
    </font>
    <font>
      <sz val="11.5"/>
      <name val="新細明體"/>
      <family val="1"/>
      <charset val="136"/>
    </font>
    <font>
      <sz val="16"/>
      <name val="Calibri"/>
      <family val="2"/>
    </font>
    <font>
      <sz val="16"/>
      <name val="標楷體"/>
      <family val="4"/>
      <charset val="136"/>
    </font>
    <font>
      <sz val="11"/>
      <name val="Times New Roman"/>
      <family val="1"/>
    </font>
    <font>
      <sz val="11"/>
      <name val="Calibri"/>
      <family val="2"/>
    </font>
    <font>
      <sz val="11"/>
      <name val="新細明體"/>
      <family val="1"/>
      <charset val="136"/>
    </font>
    <font>
      <sz val="10"/>
      <name val="Calibri"/>
      <family val="2"/>
    </font>
    <font>
      <sz val="14"/>
      <color indexed="8"/>
      <name val="標楷體"/>
      <family val="4"/>
      <charset val="136"/>
    </font>
    <font>
      <sz val="14"/>
      <color indexed="8"/>
      <name val="Calibri"/>
      <family val="2"/>
    </font>
    <font>
      <sz val="9"/>
      <name val="新細明體"/>
      <family val="1"/>
      <charset val="136"/>
    </font>
    <font>
      <sz val="9"/>
      <name val="新細明體"/>
      <family val="1"/>
      <charset val="136"/>
    </font>
    <font>
      <sz val="12"/>
      <name val="X"/>
      <family val="2"/>
    </font>
    <font>
      <sz val="9"/>
      <name val="新細明體"/>
      <family val="1"/>
      <charset val="136"/>
    </font>
    <font>
      <sz val="12"/>
      <name val="新細明體-ExtB"/>
      <family val="1"/>
      <charset val="136"/>
    </font>
    <font>
      <sz val="9"/>
      <name val="新細明體"/>
      <family val="1"/>
      <charset val="136"/>
    </font>
    <font>
      <b/>
      <sz val="12"/>
      <color indexed="8"/>
      <name val="新細明體"/>
      <family val="1"/>
      <charset val="136"/>
    </font>
    <font>
      <sz val="13"/>
      <name val="Times New Roman"/>
      <family val="1"/>
    </font>
    <font>
      <sz val="12"/>
      <color theme="1"/>
      <name val="新細明體"/>
      <family val="1"/>
      <charset val="136"/>
      <scheme val="minor"/>
    </font>
    <font>
      <u/>
      <sz val="12"/>
      <color theme="10"/>
      <name val="新細明體"/>
      <family val="1"/>
      <charset val="136"/>
      <scheme val="minor"/>
    </font>
    <font>
      <sz val="13"/>
      <color theme="1"/>
      <name val="標楷體"/>
      <family val="4"/>
      <charset val="136"/>
    </font>
    <font>
      <sz val="12"/>
      <color rgb="FFFF0000"/>
      <name val="新細明體"/>
      <family val="1"/>
      <charset val="136"/>
    </font>
    <font>
      <sz val="12"/>
      <color theme="1"/>
      <name val="新細明體"/>
      <family val="1"/>
      <charset val="136"/>
    </font>
    <font>
      <sz val="13"/>
      <color theme="1"/>
      <name val="Arial Unicode MS"/>
      <family val="1"/>
      <charset val="136"/>
    </font>
    <font>
      <sz val="11.5"/>
      <color theme="1"/>
      <name val="新細明體"/>
      <family val="1"/>
      <charset val="136"/>
    </font>
    <font>
      <sz val="11.5"/>
      <color theme="1"/>
      <name val="新細明體"/>
      <family val="1"/>
      <charset val="136"/>
      <scheme val="minor"/>
    </font>
    <font>
      <sz val="10"/>
      <color theme="1"/>
      <name val="Times New Roman"/>
      <family val="1"/>
    </font>
    <font>
      <sz val="14"/>
      <color theme="1"/>
      <name val="新細明體"/>
      <family val="1"/>
      <charset val="136"/>
      <scheme val="minor"/>
    </font>
    <font>
      <sz val="12"/>
      <color rgb="FF0000FF"/>
      <name val="新細明體"/>
      <family val="1"/>
      <charset val="136"/>
      <scheme val="minor"/>
    </font>
    <font>
      <sz val="11"/>
      <color rgb="FFFF0000"/>
      <name val="標楷體"/>
      <family val="4"/>
      <charset val="136"/>
    </font>
    <font>
      <sz val="13"/>
      <color theme="1"/>
      <name val="Calibri"/>
      <family val="2"/>
    </font>
    <font>
      <sz val="13"/>
      <color theme="1"/>
      <name val="Times New Roman"/>
      <family val="1"/>
    </font>
    <font>
      <sz val="12"/>
      <color theme="1"/>
      <name val="Times New Roman"/>
      <family val="1"/>
    </font>
    <font>
      <sz val="11"/>
      <color theme="1"/>
      <name val="標楷體"/>
      <family val="4"/>
      <charset val="136"/>
    </font>
    <font>
      <sz val="11"/>
      <color rgb="FF0000FF"/>
      <name val="Times New Roman"/>
      <family val="1"/>
    </font>
    <font>
      <sz val="12"/>
      <color rgb="FF00B050"/>
      <name val="新細明體"/>
      <family val="1"/>
      <charset val="136"/>
      <scheme val="minor"/>
    </font>
    <font>
      <sz val="13"/>
      <color rgb="FF0000FF"/>
      <name val="Times New Roman"/>
      <family val="1"/>
    </font>
    <font>
      <sz val="11"/>
      <color rgb="FFFF0000"/>
      <name val="Times New Roman"/>
      <family val="1"/>
    </font>
    <font>
      <sz val="10.5"/>
      <name val="新細明體"/>
      <family val="1"/>
      <charset val="136"/>
      <scheme val="minor"/>
    </font>
    <font>
      <sz val="12"/>
      <name val="新細明體"/>
      <family val="1"/>
      <charset val="136"/>
      <scheme val="minor"/>
    </font>
    <font>
      <sz val="11.5"/>
      <name val="新細明體"/>
      <family val="1"/>
      <charset val="136"/>
      <scheme val="minor"/>
    </font>
    <font>
      <sz val="11"/>
      <color theme="1"/>
      <name val="新細明體"/>
      <family val="1"/>
      <charset val="136"/>
    </font>
    <font>
      <sz val="16"/>
      <color rgb="FF0000FF"/>
      <name val="新細明體"/>
      <family val="1"/>
      <charset val="136"/>
    </font>
    <font>
      <sz val="11.5"/>
      <color rgb="FF00B050"/>
      <name val="新細明體"/>
      <family val="1"/>
      <charset val="136"/>
    </font>
    <font>
      <sz val="11.5"/>
      <color rgb="FFFF0000"/>
      <name val="新細明體"/>
      <family val="1"/>
      <charset val="136"/>
    </font>
    <font>
      <sz val="11"/>
      <color rgb="FF0000FF"/>
      <name val="新細明體"/>
      <family val="1"/>
      <charset val="136"/>
    </font>
    <font>
      <sz val="14"/>
      <color theme="1"/>
      <name val="標楷體"/>
      <family val="4"/>
      <charset val="136"/>
    </font>
    <font>
      <sz val="10"/>
      <color theme="1"/>
      <name val="新細明體"/>
      <family val="1"/>
      <charset val="136"/>
    </font>
    <font>
      <sz val="13"/>
      <color rgb="FF0000FF"/>
      <name val="標楷體"/>
      <family val="4"/>
      <charset val="136"/>
    </font>
    <font>
      <sz val="9"/>
      <color theme="1"/>
      <name val="標楷體"/>
      <family val="4"/>
      <charset val="136"/>
    </font>
    <font>
      <b/>
      <sz val="12"/>
      <color theme="1"/>
      <name val="標楷體"/>
      <family val="4"/>
      <charset val="136"/>
    </font>
    <font>
      <sz val="12"/>
      <color theme="1"/>
      <name val="標楷體"/>
      <family val="4"/>
      <charset val="136"/>
    </font>
    <font>
      <sz val="12"/>
      <color rgb="FF0000FF"/>
      <name val="新細明體"/>
      <family val="1"/>
      <charset val="136"/>
    </font>
    <font>
      <sz val="14"/>
      <color theme="1"/>
      <name val="Times New Roman"/>
      <family val="1"/>
    </font>
    <font>
      <sz val="10"/>
      <color indexed="8"/>
      <name val="Times New Roman"/>
      <family val="1"/>
    </font>
    <font>
      <b/>
      <sz val="10"/>
      <color indexed="8"/>
      <name val="Times New Roman"/>
      <family val="1"/>
    </font>
    <font>
      <sz val="10.5"/>
      <color indexed="8"/>
      <name val="新細明體"/>
      <family val="1"/>
      <charset val="136"/>
    </font>
    <font>
      <sz val="10.5"/>
      <color indexed="8"/>
      <name val="Times New Roman"/>
      <family val="1"/>
    </font>
    <font>
      <sz val="11"/>
      <color rgb="FFC00000"/>
      <name val="新細明體"/>
      <family val="1"/>
      <charset val="136"/>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top/>
      <bottom style="mediumDashed">
        <color indexed="64"/>
      </bottom>
      <diagonal/>
    </border>
    <border>
      <left style="thin">
        <color indexed="64"/>
      </left>
      <right style="thin">
        <color indexed="64"/>
      </right>
      <top/>
      <bottom style="thin">
        <color indexed="64"/>
      </bottom>
      <diagonal/>
    </border>
    <border>
      <left style="medium">
        <color indexed="64"/>
      </left>
      <right/>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Dashed">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3">
    <xf numFmtId="0" fontId="0" fillId="0" borderId="0">
      <alignment vertical="center"/>
    </xf>
    <xf numFmtId="43" fontId="40" fillId="0" borderId="0" applyFont="0" applyFill="0" applyBorder="0" applyAlignment="0" applyProtection="0">
      <alignment vertical="center"/>
    </xf>
    <xf numFmtId="0" fontId="41" fillId="0" borderId="0" applyNumberFormat="0" applyFill="0" applyBorder="0" applyAlignment="0" applyProtection="0">
      <alignment vertical="center"/>
    </xf>
  </cellStyleXfs>
  <cellXfs count="280">
    <xf numFmtId="0" fontId="0" fillId="0" borderId="0" xfId="0">
      <alignment vertical="center"/>
    </xf>
    <xf numFmtId="0" fontId="4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3" fillId="0" borderId="0" xfId="0" applyFont="1" applyAlignment="1">
      <alignment horizontal="right" vertical="center"/>
    </xf>
    <xf numFmtId="0" fontId="44" fillId="0" borderId="0" xfId="0" applyFont="1" applyAlignment="1">
      <alignment horizontal="right" vertical="center"/>
    </xf>
    <xf numFmtId="0" fontId="44" fillId="0" borderId="0" xfId="0" applyFont="1" applyAlignment="1">
      <alignment horizontal="right" vertical="top"/>
    </xf>
    <xf numFmtId="0" fontId="44" fillId="0" borderId="0" xfId="0" applyFont="1" applyAlignment="1">
      <alignment horizontal="right" vertical="center" wrapText="1"/>
    </xf>
    <xf numFmtId="0" fontId="0" fillId="0" borderId="0" xfId="0" applyAlignment="1">
      <alignment horizontal="right" vertical="center"/>
    </xf>
    <xf numFmtId="0" fontId="44" fillId="0" borderId="0" xfId="0" applyFont="1" applyAlignment="1">
      <alignment horizontal="right" vertical="top" wrapText="1"/>
    </xf>
    <xf numFmtId="0" fontId="45" fillId="0" borderId="3" xfId="0" applyNumberFormat="1" applyFont="1" applyBorder="1" applyAlignment="1">
      <alignment vertical="center" wrapText="1"/>
    </xf>
    <xf numFmtId="0" fontId="7" fillId="0" borderId="0" xfId="0" applyFont="1" applyAlignment="1">
      <alignment horizontal="right" vertical="center"/>
    </xf>
    <xf numFmtId="0" fontId="46" fillId="0" borderId="0" xfId="0" applyFont="1">
      <alignment vertical="center"/>
    </xf>
    <xf numFmtId="0" fontId="47" fillId="0" borderId="0" xfId="0" applyFont="1">
      <alignment vertical="center"/>
    </xf>
    <xf numFmtId="0" fontId="3" fillId="0" borderId="4" xfId="0" applyFont="1" applyBorder="1" applyAlignment="1">
      <alignment horizontal="left" vertical="center" wrapText="1"/>
    </xf>
    <xf numFmtId="0" fontId="3" fillId="0" borderId="4" xfId="0" applyFont="1" applyBorder="1" applyAlignment="1">
      <alignment horizontal="center" vertical="center" wrapText="1"/>
    </xf>
    <xf numFmtId="49" fontId="6" fillId="0" borderId="4"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48" fillId="0" borderId="5" xfId="0" applyFont="1" applyBorder="1" applyAlignment="1">
      <alignment vertical="center" wrapText="1"/>
    </xf>
    <xf numFmtId="0" fontId="3" fillId="0" borderId="6" xfId="0" applyFont="1" applyBorder="1" applyAlignment="1">
      <alignment horizontal="center" vertical="center" wrapText="1"/>
    </xf>
    <xf numFmtId="0" fontId="49" fillId="0" borderId="0" xfId="0" applyFont="1">
      <alignment vertical="center"/>
    </xf>
    <xf numFmtId="0" fontId="0" fillId="0" borderId="0" xfId="0" applyBorder="1">
      <alignment vertical="center"/>
    </xf>
    <xf numFmtId="177" fontId="50" fillId="0" borderId="0" xfId="0" applyNumberFormat="1" applyFont="1" applyBorder="1" applyAlignment="1">
      <alignment vertical="center" wrapText="1"/>
    </xf>
    <xf numFmtId="0" fontId="51" fillId="0" borderId="0" xfId="0" applyFont="1" applyBorder="1" applyAlignment="1">
      <alignment vertical="center" wrapText="1"/>
    </xf>
    <xf numFmtId="177" fontId="50" fillId="0" borderId="7" xfId="0" applyNumberFormat="1" applyFont="1" applyBorder="1" applyAlignment="1">
      <alignment vertical="center" wrapText="1"/>
    </xf>
    <xf numFmtId="0" fontId="20" fillId="0" borderId="8" xfId="0" applyFont="1" applyBorder="1" applyAlignment="1">
      <alignment horizontal="center" vertical="distributed" wrapText="1"/>
    </xf>
    <xf numFmtId="0" fontId="20" fillId="0" borderId="8" xfId="0" applyFont="1" applyBorder="1" applyAlignment="1">
      <alignment horizontal="right" vertical="distributed" wrapText="1"/>
    </xf>
    <xf numFmtId="0" fontId="52" fillId="0" borderId="9" xfId="0" applyFont="1" applyBorder="1" applyAlignment="1">
      <alignment horizontal="center" vertical="center" wrapText="1"/>
    </xf>
    <xf numFmtId="0" fontId="52" fillId="0" borderId="2" xfId="0" applyFont="1" applyBorder="1" applyAlignment="1">
      <alignment horizontal="center" vertical="center" wrapText="1"/>
    </xf>
    <xf numFmtId="42" fontId="53" fillId="0" borderId="3" xfId="0" applyNumberFormat="1" applyFont="1" applyBorder="1" applyAlignment="1">
      <alignment vertical="center" wrapText="1"/>
    </xf>
    <xf numFmtId="41" fontId="54" fillId="0" borderId="10" xfId="0" applyNumberFormat="1" applyFont="1" applyBorder="1" applyAlignment="1">
      <alignment vertical="center" wrapText="1"/>
    </xf>
    <xf numFmtId="0" fontId="42" fillId="0" borderId="10" xfId="0" applyFont="1" applyBorder="1" applyAlignment="1">
      <alignment horizontal="center" vertical="center" wrapText="1"/>
    </xf>
    <xf numFmtId="0" fontId="55" fillId="0" borderId="11" xfId="0" applyFont="1" applyBorder="1" applyAlignment="1">
      <alignment horizontal="left" vertical="center" wrapText="1"/>
    </xf>
    <xf numFmtId="0" fontId="17" fillId="0" borderId="12" xfId="0" applyFont="1" applyBorder="1" applyAlignment="1">
      <alignment horizontal="left" vertical="center" wrapText="1"/>
    </xf>
    <xf numFmtId="10" fontId="56" fillId="0" borderId="13" xfId="0" applyNumberFormat="1" applyFont="1" applyBorder="1" applyAlignment="1">
      <alignment vertical="distributed" wrapText="1"/>
    </xf>
    <xf numFmtId="0" fontId="57" fillId="0" borderId="0" xfId="0" applyFont="1" applyBorder="1" applyAlignment="1">
      <alignment vertical="center" wrapText="1"/>
    </xf>
    <xf numFmtId="0" fontId="57" fillId="0" borderId="7" xfId="0" applyFont="1" applyBorder="1" applyAlignment="1">
      <alignment vertical="center"/>
    </xf>
    <xf numFmtId="0" fontId="3" fillId="0" borderId="10" xfId="0" applyFont="1" applyBorder="1" applyAlignment="1">
      <alignment horizontal="center" vertical="center" wrapText="1"/>
    </xf>
    <xf numFmtId="0" fontId="3" fillId="0" borderId="0" xfId="0" applyFont="1" applyBorder="1" applyAlignment="1">
      <alignment horizontal="left" vertical="center" wrapText="1"/>
    </xf>
    <xf numFmtId="0" fontId="3" fillId="0" borderId="14" xfId="0" applyFont="1" applyBorder="1" applyAlignment="1">
      <alignment horizontal="center" vertical="center" wrapText="1"/>
    </xf>
    <xf numFmtId="0" fontId="58" fillId="0" borderId="0" xfId="0" applyFont="1" applyBorder="1" applyAlignment="1">
      <alignment vertical="distributed" wrapText="1"/>
    </xf>
    <xf numFmtId="0" fontId="18" fillId="0" borderId="0" xfId="0" applyFont="1">
      <alignment vertical="center"/>
    </xf>
    <xf numFmtId="42" fontId="58" fillId="0" borderId="15" xfId="0" applyNumberFormat="1" applyFont="1" applyBorder="1" applyAlignment="1">
      <alignment vertical="center" wrapText="1"/>
    </xf>
    <xf numFmtId="177" fontId="50" fillId="0" borderId="16" xfId="0" applyNumberFormat="1" applyFont="1" applyBorder="1" applyAlignment="1">
      <alignment horizontal="center" vertical="center" wrapText="1"/>
    </xf>
    <xf numFmtId="177" fontId="50" fillId="0" borderId="17" xfId="0" applyNumberFormat="1" applyFont="1" applyBorder="1" applyAlignment="1">
      <alignment horizontal="center" vertical="center" wrapText="1"/>
    </xf>
    <xf numFmtId="10" fontId="58" fillId="0" borderId="8" xfId="0" applyNumberFormat="1" applyFont="1" applyBorder="1" applyAlignment="1">
      <alignment vertical="distributed" wrapText="1"/>
    </xf>
    <xf numFmtId="179" fontId="54" fillId="0" borderId="0" xfId="0" applyNumberFormat="1" applyFont="1" applyBorder="1">
      <alignment vertical="center"/>
    </xf>
    <xf numFmtId="179" fontId="59" fillId="0" borderId="0" xfId="0" applyNumberFormat="1" applyFont="1" applyBorder="1" applyAlignment="1">
      <alignment vertical="center" wrapText="1"/>
    </xf>
    <xf numFmtId="179" fontId="54" fillId="0" borderId="0" xfId="0" applyNumberFormat="1" applyFont="1">
      <alignment vertical="center"/>
    </xf>
    <xf numFmtId="0" fontId="22" fillId="0" borderId="0" xfId="0" applyFont="1" applyAlignment="1">
      <alignment horizontal="center" vertical="center" wrapText="1"/>
    </xf>
    <xf numFmtId="0" fontId="18" fillId="0" borderId="0" xfId="0" applyFont="1" applyAlignment="1">
      <alignment horizontal="center" vertical="center" wrapText="1"/>
    </xf>
    <xf numFmtId="0" fontId="7" fillId="0" borderId="0" xfId="0" applyFont="1" applyAlignment="1">
      <alignment horizontal="right" vertical="top"/>
    </xf>
    <xf numFmtId="0" fontId="60" fillId="0" borderId="0" xfId="0" applyFont="1">
      <alignment vertical="center"/>
    </xf>
    <xf numFmtId="0" fontId="7" fillId="0" borderId="0" xfId="0" applyFont="1" applyAlignment="1">
      <alignment horizontal="right" vertical="top" wrapText="1"/>
    </xf>
    <xf numFmtId="0" fontId="7" fillId="0" borderId="0" xfId="0" applyFont="1" applyAlignment="1">
      <alignment horizontal="right" vertical="center" wrapText="1"/>
    </xf>
    <xf numFmtId="0" fontId="23" fillId="0" borderId="0" xfId="0" applyFont="1">
      <alignment vertical="center"/>
    </xf>
    <xf numFmtId="0" fontId="61" fillId="0" borderId="0" xfId="0" applyFont="1" applyBorder="1">
      <alignment vertical="center"/>
    </xf>
    <xf numFmtId="0" fontId="62" fillId="0" borderId="0" xfId="0" applyFont="1">
      <alignment vertical="center"/>
    </xf>
    <xf numFmtId="176" fontId="4" fillId="0" borderId="2" xfId="0" applyNumberFormat="1" applyFont="1" applyBorder="1" applyAlignment="1">
      <alignment horizontal="center" vertical="center" wrapText="1"/>
    </xf>
    <xf numFmtId="0" fontId="63" fillId="0" borderId="0" xfId="0" applyFont="1">
      <alignment vertical="center"/>
    </xf>
    <xf numFmtId="0" fontId="63" fillId="0" borderId="13" xfId="0" applyFont="1" applyBorder="1" applyAlignment="1">
      <alignment horizontal="center" vertical="center" wrapText="1"/>
    </xf>
    <xf numFmtId="0" fontId="63" fillId="0" borderId="2" xfId="0" applyFont="1" applyBorder="1" applyAlignment="1">
      <alignment horizontal="center" vertical="center" wrapText="1"/>
    </xf>
    <xf numFmtId="9" fontId="63" fillId="0" borderId="2" xfId="0" applyNumberFormat="1" applyFont="1" applyBorder="1" applyAlignment="1">
      <alignment horizontal="center" vertical="center" wrapText="1"/>
    </xf>
    <xf numFmtId="0" fontId="63" fillId="0" borderId="10" xfId="0" applyFont="1" applyBorder="1" applyAlignment="1">
      <alignment vertical="center"/>
    </xf>
    <xf numFmtId="0" fontId="63" fillId="0" borderId="8" xfId="0" applyFont="1" applyBorder="1" applyAlignment="1">
      <alignment vertical="center"/>
    </xf>
    <xf numFmtId="0" fontId="63" fillId="0" borderId="8" xfId="0" applyFont="1" applyBorder="1" applyAlignment="1">
      <alignment vertical="center" wrapText="1"/>
    </xf>
    <xf numFmtId="0" fontId="4" fillId="0" borderId="2" xfId="0" applyFont="1" applyBorder="1" applyAlignment="1">
      <alignment horizontal="center" vertical="center" wrapText="1"/>
    </xf>
    <xf numFmtId="0" fontId="27" fillId="0" borderId="2"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9" xfId="0" applyFont="1" applyBorder="1" applyAlignment="1">
      <alignment horizontal="center" vertical="center" wrapText="1"/>
    </xf>
    <xf numFmtId="0" fontId="0" fillId="0" borderId="0" xfId="0" applyFont="1">
      <alignment vertical="center"/>
    </xf>
    <xf numFmtId="0" fontId="42" fillId="0" borderId="2" xfId="0" applyFont="1" applyBorder="1" applyAlignment="1">
      <alignment horizontal="center" vertical="center" wrapText="1"/>
    </xf>
    <xf numFmtId="0" fontId="42" fillId="0" borderId="9" xfId="0" applyFont="1" applyBorder="1" applyAlignment="1">
      <alignment horizontal="center" vertical="center" wrapText="1"/>
    </xf>
    <xf numFmtId="0" fontId="41" fillId="0" borderId="0" xfId="2" applyBorder="1" applyAlignment="1">
      <alignment vertical="center"/>
    </xf>
    <xf numFmtId="0" fontId="23" fillId="0" borderId="0" xfId="0" applyFont="1" applyAlignment="1">
      <alignment horizontal="left" vertical="top" wrapText="1"/>
    </xf>
    <xf numFmtId="0" fontId="23" fillId="0" borderId="0" xfId="0" applyFont="1" applyAlignment="1">
      <alignment horizontal="left" vertical="center" wrapText="1"/>
    </xf>
    <xf numFmtId="0" fontId="62" fillId="0" borderId="0" xfId="0" applyFont="1" applyAlignment="1">
      <alignment horizontal="left" vertical="center" wrapText="1"/>
    </xf>
    <xf numFmtId="0" fontId="24" fillId="0" borderId="0" xfId="0" applyFont="1" applyBorder="1" applyAlignment="1">
      <alignment horizontal="center" vertical="center"/>
    </xf>
    <xf numFmtId="0" fontId="4" fillId="0" borderId="0" xfId="0" applyFont="1" applyBorder="1" applyAlignment="1">
      <alignment horizontal="center" vertical="center" wrapText="1"/>
    </xf>
    <xf numFmtId="42" fontId="26" fillId="0" borderId="0" xfId="0" applyNumberFormat="1" applyFont="1" applyBorder="1" applyAlignment="1">
      <alignment horizontal="center" vertical="center" wrapText="1"/>
    </xf>
    <xf numFmtId="176" fontId="3" fillId="0" borderId="0" xfId="0" applyNumberFormat="1" applyFont="1" applyBorder="1" applyAlignment="1">
      <alignment horizontal="left" vertical="center" wrapText="1"/>
    </xf>
    <xf numFmtId="0" fontId="27" fillId="0" borderId="0" xfId="0" applyFont="1" applyBorder="1" applyAlignment="1">
      <alignment horizontal="left" vertical="center" wrapText="1"/>
    </xf>
    <xf numFmtId="181" fontId="27" fillId="0" borderId="0" xfId="0" applyNumberFormat="1" applyFont="1" applyBorder="1" applyAlignment="1">
      <alignment horizontal="left" vertical="center" wrapText="1"/>
    </xf>
    <xf numFmtId="0" fontId="4" fillId="0" borderId="0" xfId="0" applyFont="1" applyBorder="1" applyAlignment="1">
      <alignment horizontal="left" vertical="center" wrapText="1"/>
    </xf>
    <xf numFmtId="0" fontId="27" fillId="0" borderId="0" xfId="0" applyFont="1" applyBorder="1" applyAlignment="1">
      <alignment horizontal="center" vertical="center" wrapText="1"/>
    </xf>
    <xf numFmtId="0" fontId="28" fillId="0" borderId="0" xfId="0" applyFont="1" applyBorder="1" applyAlignment="1">
      <alignment horizontal="left" vertical="center" wrapText="1"/>
    </xf>
    <xf numFmtId="0" fontId="48" fillId="0" borderId="0" xfId="0" applyFont="1" applyBorder="1" applyAlignment="1">
      <alignment vertical="center" wrapText="1"/>
    </xf>
    <xf numFmtId="0" fontId="64" fillId="0" borderId="0" xfId="0" applyFont="1" applyBorder="1" applyAlignment="1">
      <alignment horizontal="center" vertical="center" wrapText="1"/>
    </xf>
    <xf numFmtId="0" fontId="63" fillId="0" borderId="0" xfId="0" applyFont="1" applyBorder="1" applyAlignment="1">
      <alignment horizontal="center" vertical="center" wrapText="1"/>
    </xf>
    <xf numFmtId="0" fontId="62" fillId="0" borderId="0" xfId="0" applyFont="1" applyAlignment="1">
      <alignment horizontal="left" vertical="center" wrapText="1"/>
    </xf>
    <xf numFmtId="0" fontId="0" fillId="2" borderId="0" xfId="0" applyFill="1" applyBorder="1">
      <alignment vertical="center"/>
    </xf>
    <xf numFmtId="179" fontId="54" fillId="2" borderId="0" xfId="0" applyNumberFormat="1" applyFont="1" applyFill="1" applyBorder="1">
      <alignment vertical="center"/>
    </xf>
    <xf numFmtId="180" fontId="54" fillId="2" borderId="0" xfId="0" applyNumberFormat="1" applyFont="1" applyFill="1" applyBorder="1">
      <alignment vertical="center"/>
    </xf>
    <xf numFmtId="0" fontId="63" fillId="0" borderId="13" xfId="0" applyFont="1" applyBorder="1" applyAlignment="1">
      <alignment horizontal="center" vertical="center" wrapText="1"/>
    </xf>
    <xf numFmtId="0" fontId="63" fillId="0" borderId="2" xfId="0" applyFont="1" applyBorder="1" applyAlignment="1">
      <alignment horizontal="center" vertical="center" wrapText="1"/>
    </xf>
    <xf numFmtId="9" fontId="56" fillId="0" borderId="13" xfId="0" applyNumberFormat="1" applyFont="1" applyBorder="1" applyAlignment="1">
      <alignment vertical="distributed" wrapText="1"/>
    </xf>
    <xf numFmtId="0" fontId="64" fillId="0" borderId="0" xfId="0" applyFont="1" applyAlignment="1">
      <alignment horizontal="center" vertical="center" wrapText="1"/>
    </xf>
    <xf numFmtId="43" fontId="65" fillId="0" borderId="0" xfId="1" applyFont="1" applyAlignment="1">
      <alignment vertical="center" wrapText="1"/>
    </xf>
    <xf numFmtId="0" fontId="47" fillId="0" borderId="0" xfId="0" applyFont="1" applyAlignment="1">
      <alignment horizontal="left" vertical="center" wrapText="1"/>
    </xf>
    <xf numFmtId="0" fontId="65" fillId="0" borderId="0" xfId="0" applyFont="1" applyAlignment="1">
      <alignment horizontal="left" vertical="center" wrapText="1"/>
    </xf>
    <xf numFmtId="0" fontId="66" fillId="0" borderId="0" xfId="0" applyFont="1" applyAlignment="1">
      <alignment horizontal="left" vertical="center" wrapText="1"/>
    </xf>
    <xf numFmtId="0" fontId="46" fillId="0" borderId="0" xfId="0" applyFont="1" applyAlignment="1">
      <alignment horizontal="left" vertical="center" wrapText="1"/>
    </xf>
    <xf numFmtId="0" fontId="46" fillId="0" borderId="0" xfId="0" applyFont="1" applyAlignment="1">
      <alignment horizontal="left" vertical="top" wrapText="1"/>
    </xf>
    <xf numFmtId="0" fontId="56" fillId="0" borderId="0" xfId="0" applyFont="1" applyAlignment="1">
      <alignment horizontal="right" vertical="center" wrapText="1"/>
    </xf>
    <xf numFmtId="0" fontId="3" fillId="0" borderId="2" xfId="0" applyFont="1" applyBorder="1" applyAlignment="1">
      <alignment horizontal="left" vertical="center" wrapText="1"/>
    </xf>
    <xf numFmtId="0" fontId="42" fillId="0" borderId="2" xfId="0" applyFont="1" applyBorder="1" applyAlignment="1">
      <alignment horizontal="center" vertical="center" wrapText="1"/>
    </xf>
    <xf numFmtId="0" fontId="42" fillId="0" borderId="2" xfId="0" applyFont="1" applyBorder="1" applyAlignment="1">
      <alignment horizontal="center" vertical="center"/>
    </xf>
    <xf numFmtId="0" fontId="3" fillId="0" borderId="1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7" xfId="0" applyFont="1" applyBorder="1" applyAlignment="1">
      <alignment horizontal="left" vertical="center" wrapText="1"/>
    </xf>
    <xf numFmtId="0" fontId="3" fillId="0" borderId="8" xfId="0" applyFont="1" applyBorder="1" applyAlignment="1">
      <alignment horizontal="left" vertical="center" wrapText="1"/>
    </xf>
    <xf numFmtId="0" fontId="45" fillId="0" borderId="10" xfId="0" applyNumberFormat="1" applyFont="1" applyBorder="1" applyAlignment="1">
      <alignment horizontal="center" vertical="center" wrapText="1"/>
    </xf>
    <xf numFmtId="0" fontId="45" fillId="0" borderId="8" xfId="0" applyNumberFormat="1" applyFont="1" applyBorder="1" applyAlignment="1">
      <alignment horizontal="center" vertical="center" wrapText="1"/>
    </xf>
    <xf numFmtId="0" fontId="45" fillId="0" borderId="13" xfId="0" applyNumberFormat="1" applyFont="1" applyBorder="1" applyAlignment="1">
      <alignment horizontal="center" vertical="center" wrapText="1"/>
    </xf>
    <xf numFmtId="0" fontId="68" fillId="0" borderId="20" xfId="0" applyFont="1" applyBorder="1" applyAlignment="1">
      <alignment horizontal="center" vertical="center"/>
    </xf>
    <xf numFmtId="0" fontId="42" fillId="0" borderId="21" xfId="0" applyFont="1" applyBorder="1" applyAlignment="1">
      <alignment horizontal="center" vertical="center" wrapText="1"/>
    </xf>
    <xf numFmtId="0" fontId="42" fillId="0" borderId="22" xfId="0" applyFont="1" applyBorder="1" applyAlignment="1">
      <alignment horizontal="center" vertical="center" wrapText="1"/>
    </xf>
    <xf numFmtId="0" fontId="69" fillId="0" borderId="17" xfId="0" applyFont="1" applyBorder="1" applyAlignment="1">
      <alignment horizontal="left" vertical="center" wrapText="1"/>
    </xf>
    <xf numFmtId="0" fontId="69" fillId="0" borderId="8" xfId="0" applyFont="1" applyBorder="1" applyAlignment="1">
      <alignment horizontal="left" vertical="center" wrapText="1"/>
    </xf>
    <xf numFmtId="0" fontId="42" fillId="0" borderId="23" xfId="0" applyFont="1" applyBorder="1" applyAlignment="1">
      <alignment horizontal="center" vertical="center" textRotation="255" wrapText="1"/>
    </xf>
    <xf numFmtId="0" fontId="42" fillId="0" borderId="24" xfId="0" applyFont="1" applyBorder="1" applyAlignment="1">
      <alignment horizontal="center" vertical="center" textRotation="255" wrapText="1"/>
    </xf>
    <xf numFmtId="0" fontId="42" fillId="0" borderId="25" xfId="0" applyFont="1" applyBorder="1" applyAlignment="1">
      <alignment horizontal="center" vertical="center" textRotation="255" wrapText="1"/>
    </xf>
    <xf numFmtId="0" fontId="42" fillId="0" borderId="11" xfId="0" applyFont="1" applyBorder="1" applyAlignment="1">
      <alignment horizontal="center" vertical="center" wrapText="1"/>
    </xf>
    <xf numFmtId="0" fontId="42" fillId="0" borderId="26"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5" xfId="0" applyFont="1" applyBorder="1" applyAlignment="1">
      <alignment horizontal="center" vertical="center" wrapText="1"/>
    </xf>
    <xf numFmtId="0" fontId="42" fillId="0" borderId="9" xfId="0" applyFont="1" applyBorder="1" applyAlignment="1">
      <alignment horizontal="center" vertical="center" wrapText="1"/>
    </xf>
    <xf numFmtId="176" fontId="70" fillId="0" borderId="10" xfId="0" applyNumberFormat="1" applyFont="1" applyBorder="1" applyAlignment="1">
      <alignment horizontal="left" vertical="center" wrapText="1"/>
    </xf>
    <xf numFmtId="176" fontId="70" fillId="0" borderId="8" xfId="0" applyNumberFormat="1" applyFont="1" applyBorder="1" applyAlignment="1">
      <alignment horizontal="left" vertical="center" wrapText="1"/>
    </xf>
    <xf numFmtId="176" fontId="70" fillId="0" borderId="19" xfId="0" applyNumberFormat="1" applyFont="1" applyBorder="1" applyAlignment="1">
      <alignment horizontal="left" vertical="center" wrapText="1"/>
    </xf>
    <xf numFmtId="0" fontId="74" fillId="0" borderId="11" xfId="0" applyFont="1" applyBorder="1" applyAlignment="1">
      <alignment horizontal="left" vertical="center" wrapText="1"/>
    </xf>
    <xf numFmtId="0" fontId="74" fillId="0" borderId="26" xfId="0" applyFont="1" applyBorder="1" applyAlignment="1">
      <alignment horizontal="left" vertical="center" wrapText="1"/>
    </xf>
    <xf numFmtId="0" fontId="74" fillId="0" borderId="28" xfId="0" applyFont="1" applyBorder="1" applyAlignment="1">
      <alignment horizontal="left" vertical="center" wrapText="1"/>
    </xf>
    <xf numFmtId="0" fontId="74" fillId="0" borderId="12" xfId="0" applyFont="1" applyBorder="1" applyAlignment="1">
      <alignment horizontal="left" vertical="center" wrapText="1"/>
    </xf>
    <xf numFmtId="0" fontId="74" fillId="0" borderId="15" xfId="0" applyFont="1" applyBorder="1" applyAlignment="1">
      <alignment horizontal="left" vertical="center" wrapText="1"/>
    </xf>
    <xf numFmtId="0" fontId="74" fillId="0" borderId="29" xfId="0" applyFont="1" applyBorder="1" applyAlignment="1">
      <alignment horizontal="left" vertical="center" wrapText="1"/>
    </xf>
    <xf numFmtId="42" fontId="75" fillId="0" borderId="3" xfId="0" applyNumberFormat="1" applyFont="1" applyBorder="1" applyAlignment="1">
      <alignment horizontal="center" vertical="center" wrapText="1"/>
    </xf>
    <xf numFmtId="0" fontId="42" fillId="0" borderId="11" xfId="0" applyFont="1" applyBorder="1" applyAlignment="1">
      <alignment horizontal="left" vertical="center" wrapText="1"/>
    </xf>
    <xf numFmtId="0" fontId="42" fillId="0" borderId="26" xfId="0" applyFont="1" applyBorder="1" applyAlignment="1">
      <alignment horizontal="left" vertical="center" wrapText="1"/>
    </xf>
    <xf numFmtId="0" fontId="42" fillId="0" borderId="31" xfId="0" applyFont="1" applyBorder="1" applyAlignment="1">
      <alignment horizontal="left" vertical="center" wrapText="1"/>
    </xf>
    <xf numFmtId="0" fontId="42" fillId="0" borderId="12" xfId="0" applyFont="1" applyBorder="1" applyAlignment="1">
      <alignment horizontal="left" vertical="center" wrapText="1"/>
    </xf>
    <xf numFmtId="0" fontId="42" fillId="0" borderId="15" xfId="0" applyFont="1" applyBorder="1" applyAlignment="1">
      <alignment horizontal="left" vertical="center" wrapText="1"/>
    </xf>
    <xf numFmtId="0" fontId="42" fillId="0" borderId="18" xfId="0" applyFont="1" applyBorder="1" applyAlignment="1">
      <alignment horizontal="left" vertical="center" wrapText="1"/>
    </xf>
    <xf numFmtId="0" fontId="42" fillId="0" borderId="10" xfId="0" applyFont="1" applyBorder="1" applyAlignment="1">
      <alignment horizontal="left" vertical="center" wrapText="1"/>
    </xf>
    <xf numFmtId="0" fontId="42" fillId="0" borderId="8" xfId="0" applyFont="1" applyBorder="1" applyAlignment="1">
      <alignment horizontal="left" vertical="center" wrapText="1"/>
    </xf>
    <xf numFmtId="0" fontId="42" fillId="0" borderId="19" xfId="0" applyFont="1" applyBorder="1" applyAlignment="1">
      <alignment horizontal="left" vertical="center" wrapText="1"/>
    </xf>
    <xf numFmtId="0" fontId="18" fillId="0" borderId="0" xfId="0" applyFont="1" applyAlignment="1">
      <alignment horizontal="left" vertical="top" wrapText="1"/>
    </xf>
    <xf numFmtId="0" fontId="18" fillId="0" borderId="0" xfId="0" applyFont="1" applyAlignment="1">
      <alignment horizontal="left" vertical="center" wrapText="1"/>
    </xf>
    <xf numFmtId="0" fontId="60" fillId="0" borderId="0" xfId="0" applyFont="1" applyAlignment="1">
      <alignment horizontal="left" vertical="center" wrapText="1"/>
    </xf>
    <xf numFmtId="0" fontId="71" fillId="0" borderId="2" xfId="0" applyFont="1" applyBorder="1" applyAlignment="1">
      <alignment horizontal="center" vertical="center" wrapText="1"/>
    </xf>
    <xf numFmtId="0" fontId="72" fillId="0" borderId="2" xfId="0" applyFont="1" applyBorder="1" applyAlignment="1">
      <alignment horizontal="center" vertical="center" wrapText="1"/>
    </xf>
    <xf numFmtId="0" fontId="73" fillId="0" borderId="10" xfId="0" applyFont="1" applyBorder="1" applyAlignment="1">
      <alignment horizontal="center" vertical="center" wrapText="1"/>
    </xf>
    <xf numFmtId="0" fontId="73" fillId="0" borderId="19" xfId="0" applyFont="1" applyBorder="1" applyAlignment="1">
      <alignment horizontal="center" vertical="center" wrapText="1"/>
    </xf>
    <xf numFmtId="0" fontId="3" fillId="0" borderId="9" xfId="0" applyFont="1" applyBorder="1" applyAlignment="1">
      <alignment horizontal="left" vertical="center" wrapText="1"/>
    </xf>
    <xf numFmtId="49" fontId="6" fillId="0" borderId="2" xfId="0" applyNumberFormat="1" applyFont="1" applyBorder="1" applyAlignment="1">
      <alignment horizontal="left" vertical="center" wrapText="1"/>
    </xf>
    <xf numFmtId="49" fontId="6" fillId="0" borderId="27" xfId="0" applyNumberFormat="1" applyFont="1" applyBorder="1" applyAlignment="1">
      <alignment horizontal="left" vertical="center" wrapText="1"/>
    </xf>
    <xf numFmtId="0" fontId="3" fillId="0" borderId="14" xfId="0" applyFont="1" applyBorder="1" applyAlignment="1">
      <alignment horizontal="center" vertical="center" wrapText="1"/>
    </xf>
    <xf numFmtId="0" fontId="3" fillId="0" borderId="3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3" xfId="0" applyFont="1" applyBorder="1" applyAlignment="1">
      <alignment horizontal="center" vertical="center" wrapText="1"/>
    </xf>
    <xf numFmtId="178" fontId="6" fillId="0" borderId="12" xfId="0" applyNumberFormat="1" applyFont="1" applyBorder="1" applyAlignment="1">
      <alignment horizontal="left" vertical="center" wrapText="1"/>
    </xf>
    <xf numFmtId="178" fontId="6" fillId="0" borderId="18" xfId="0" applyNumberFormat="1" applyFont="1" applyBorder="1" applyAlignment="1">
      <alignment horizontal="left" vertical="center" wrapText="1"/>
    </xf>
    <xf numFmtId="0" fontId="3" fillId="0" borderId="10" xfId="0" applyFont="1" applyBorder="1" applyAlignment="1">
      <alignment horizontal="center" vertical="center" wrapText="1"/>
    </xf>
    <xf numFmtId="0" fontId="3" fillId="0" borderId="13" xfId="0" applyFont="1" applyBorder="1" applyAlignment="1">
      <alignment horizontal="center" vertical="center" wrapText="1"/>
    </xf>
    <xf numFmtId="10" fontId="58" fillId="0" borderId="8" xfId="0" applyNumberFormat="1" applyFont="1" applyBorder="1" applyAlignment="1">
      <alignment horizontal="center" vertical="distributed" wrapText="1"/>
    </xf>
    <xf numFmtId="0" fontId="58" fillId="0" borderId="13" xfId="0" applyFont="1" applyBorder="1" applyAlignment="1">
      <alignment horizontal="center" vertical="distributed" wrapText="1"/>
    </xf>
    <xf numFmtId="0" fontId="20" fillId="0" borderId="17" xfId="0" applyFont="1" applyBorder="1" applyAlignment="1">
      <alignment horizontal="center" vertical="distributed" wrapText="1"/>
    </xf>
    <xf numFmtId="0" fontId="20" fillId="0" borderId="8" xfId="0" applyFont="1" applyBorder="1" applyAlignment="1">
      <alignment horizontal="center" vertical="distributed" wrapText="1"/>
    </xf>
    <xf numFmtId="0" fontId="78" fillId="0" borderId="32" xfId="0" applyFont="1" applyBorder="1" applyAlignment="1">
      <alignment vertical="center" wrapText="1"/>
    </xf>
    <xf numFmtId="0" fontId="78" fillId="0" borderId="26" xfId="0" applyFont="1" applyBorder="1" applyAlignment="1">
      <alignment vertical="center" wrapText="1"/>
    </xf>
    <xf numFmtId="0" fontId="78" fillId="0" borderId="16" xfId="0" applyFont="1" applyBorder="1" applyAlignment="1">
      <alignment vertical="center" wrapText="1"/>
    </xf>
    <xf numFmtId="0" fontId="78" fillId="0" borderId="15" xfId="0" applyFont="1" applyBorder="1" applyAlignment="1">
      <alignment vertical="center" wrapText="1"/>
    </xf>
    <xf numFmtId="9" fontId="56" fillId="0" borderId="28" xfId="0" applyNumberFormat="1" applyFont="1" applyBorder="1" applyAlignment="1">
      <alignment horizontal="center" vertical="distributed" wrapText="1"/>
    </xf>
    <xf numFmtId="9" fontId="56" fillId="0" borderId="29" xfId="0" applyNumberFormat="1" applyFont="1" applyBorder="1" applyAlignment="1">
      <alignment horizontal="center" vertical="distributed" wrapText="1"/>
    </xf>
    <xf numFmtId="41" fontId="54" fillId="0" borderId="33" xfId="0" applyNumberFormat="1" applyFont="1" applyBorder="1" applyAlignment="1">
      <alignment horizontal="center" vertical="center" wrapText="1"/>
    </xf>
    <xf numFmtId="41" fontId="54" fillId="0" borderId="6" xfId="0" applyNumberFormat="1" applyFont="1" applyBorder="1" applyAlignment="1">
      <alignment horizontal="center" vertical="center" wrapText="1"/>
    </xf>
    <xf numFmtId="0" fontId="39" fillId="0" borderId="23" xfId="0" applyFont="1" applyBorder="1" applyAlignment="1">
      <alignment horizontal="center" vertical="center" wrapText="1"/>
    </xf>
    <xf numFmtId="0" fontId="39" fillId="0" borderId="25" xfId="0" applyFont="1" applyBorder="1" applyAlignment="1">
      <alignment horizontal="center" vertical="center" wrapText="1"/>
    </xf>
    <xf numFmtId="0" fontId="39" fillId="0" borderId="33" xfId="0" applyFont="1" applyBorder="1" applyAlignment="1">
      <alignment horizontal="center" vertical="center" wrapText="1"/>
    </xf>
    <xf numFmtId="0" fontId="39" fillId="0" borderId="6" xfId="0" applyFont="1" applyBorder="1" applyAlignment="1">
      <alignment horizontal="center" vertical="center" wrapText="1"/>
    </xf>
    <xf numFmtId="0" fontId="27" fillId="0" borderId="17" xfId="0" applyFont="1" applyBorder="1" applyAlignment="1">
      <alignment horizontal="left" vertical="center" wrapText="1"/>
    </xf>
    <xf numFmtId="0" fontId="27" fillId="0" borderId="8" xfId="0" applyFont="1" applyBorder="1" applyAlignment="1">
      <alignment horizontal="left" vertical="center" wrapText="1"/>
    </xf>
    <xf numFmtId="0" fontId="27" fillId="0" borderId="13" xfId="0" applyFont="1" applyBorder="1" applyAlignment="1">
      <alignment horizontal="left" vertical="center" wrapText="1"/>
    </xf>
    <xf numFmtId="0" fontId="36" fillId="0" borderId="11" xfId="0" applyFont="1" applyBorder="1" applyAlignment="1">
      <alignment horizontal="left" vertical="center" wrapText="1"/>
    </xf>
    <xf numFmtId="0" fontId="36" fillId="0" borderId="26" xfId="0" applyFont="1" applyBorder="1" applyAlignment="1">
      <alignment horizontal="left" vertical="center" wrapText="1"/>
    </xf>
    <xf numFmtId="0" fontId="36" fillId="0" borderId="31" xfId="0" applyFont="1" applyBorder="1" applyAlignment="1">
      <alignment horizontal="left" vertical="center" wrapText="1"/>
    </xf>
    <xf numFmtId="0" fontId="36" fillId="0" borderId="12" xfId="0" applyFont="1" applyBorder="1" applyAlignment="1">
      <alignment horizontal="left" vertical="center" wrapText="1"/>
    </xf>
    <xf numFmtId="0" fontId="36" fillId="0" borderId="15" xfId="0" applyFont="1" applyBorder="1" applyAlignment="1">
      <alignment horizontal="left" vertical="center" wrapText="1"/>
    </xf>
    <xf numFmtId="0" fontId="36" fillId="0" borderId="18" xfId="0" applyFont="1" applyBorder="1" applyAlignment="1">
      <alignment horizontal="left" vertical="center" wrapText="1"/>
    </xf>
    <xf numFmtId="177" fontId="50" fillId="2" borderId="7" xfId="0" applyNumberFormat="1" applyFont="1" applyFill="1" applyBorder="1" applyAlignment="1">
      <alignment horizontal="center" vertical="center" wrapText="1"/>
    </xf>
    <xf numFmtId="176" fontId="3" fillId="0" borderId="10" xfId="0" applyNumberFormat="1" applyFont="1" applyBorder="1" applyAlignment="1">
      <alignment horizontal="left" vertical="center" wrapText="1"/>
    </xf>
    <xf numFmtId="176" fontId="3" fillId="0" borderId="8" xfId="0" applyNumberFormat="1" applyFont="1" applyBorder="1" applyAlignment="1">
      <alignment horizontal="left" vertical="center" wrapText="1"/>
    </xf>
    <xf numFmtId="176" fontId="3" fillId="0" borderId="19" xfId="0" applyNumberFormat="1"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9" xfId="0" applyFont="1" applyBorder="1" applyAlignment="1">
      <alignment horizontal="center" vertical="center" wrapText="1"/>
    </xf>
    <xf numFmtId="181" fontId="27" fillId="0" borderId="10" xfId="0" applyNumberFormat="1" applyFont="1" applyBorder="1" applyAlignment="1">
      <alignment horizontal="left" vertical="center" wrapText="1"/>
    </xf>
    <xf numFmtId="181" fontId="27" fillId="0" borderId="8" xfId="0" applyNumberFormat="1" applyFont="1" applyBorder="1" applyAlignment="1">
      <alignment horizontal="left" vertical="center" wrapText="1"/>
    </xf>
    <xf numFmtId="181" fontId="27" fillId="0" borderId="19" xfId="0" applyNumberFormat="1" applyFont="1" applyBorder="1" applyAlignment="1">
      <alignment horizontal="left"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181" fontId="34" fillId="0" borderId="10" xfId="0" applyNumberFormat="1" applyFont="1" applyBorder="1" applyAlignment="1">
      <alignment horizontal="right" vertical="center" wrapText="1"/>
    </xf>
    <xf numFmtId="181" fontId="34" fillId="0" borderId="13" xfId="0" applyNumberFormat="1" applyFont="1" applyBorder="1" applyAlignment="1">
      <alignment horizontal="right" vertical="center" wrapText="1"/>
    </xf>
    <xf numFmtId="0" fontId="4" fillId="0" borderId="10" xfId="0" applyFont="1" applyBorder="1" applyAlignment="1">
      <alignment horizontal="center" vertical="center" wrapText="1"/>
    </xf>
    <xf numFmtId="0" fontId="24" fillId="0" borderId="20" xfId="0" applyFont="1" applyBorder="1" applyAlignment="1">
      <alignment horizontal="center" vertical="center"/>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27" fillId="0" borderId="17" xfId="0" applyFont="1" applyBorder="1" applyAlignment="1">
      <alignment vertical="center" wrapText="1"/>
    </xf>
    <xf numFmtId="0" fontId="27" fillId="0" borderId="8" xfId="0" applyFont="1" applyBorder="1" applyAlignment="1">
      <alignment vertical="center" wrapText="1"/>
    </xf>
    <xf numFmtId="0" fontId="27" fillId="0" borderId="13" xfId="0" applyFont="1" applyBorder="1" applyAlignment="1">
      <alignment vertical="center" wrapText="1"/>
    </xf>
    <xf numFmtId="0" fontId="5" fillId="0" borderId="10" xfId="0" applyNumberFormat="1" applyFont="1" applyBorder="1" applyAlignment="1">
      <alignment horizontal="center" vertical="center" wrapText="1"/>
    </xf>
    <xf numFmtId="0" fontId="5" fillId="0" borderId="8" xfId="0" applyNumberFormat="1" applyFont="1" applyBorder="1" applyAlignment="1">
      <alignment horizontal="center" vertical="center" wrapText="1"/>
    </xf>
    <xf numFmtId="181" fontId="34" fillId="0" borderId="10" xfId="0" applyNumberFormat="1" applyFont="1" applyBorder="1" applyAlignment="1">
      <alignment vertical="center" wrapText="1"/>
    </xf>
    <xf numFmtId="181" fontId="34" fillId="0" borderId="13" xfId="0" applyNumberFormat="1" applyFont="1" applyBorder="1" applyAlignment="1">
      <alignment vertical="center" wrapText="1"/>
    </xf>
    <xf numFmtId="181" fontId="34" fillId="0" borderId="8" xfId="0" applyNumberFormat="1" applyFont="1" applyBorder="1" applyAlignment="1">
      <alignment vertical="center" wrapText="1"/>
    </xf>
    <xf numFmtId="0" fontId="63" fillId="0" borderId="10" xfId="0" applyFont="1" applyBorder="1" applyAlignment="1">
      <alignment horizontal="left" vertical="center" wrapText="1"/>
    </xf>
    <xf numFmtId="0" fontId="63" fillId="0" borderId="13" xfId="0" applyFont="1" applyBorder="1" applyAlignment="1">
      <alignment horizontal="left" vertical="center" wrapText="1"/>
    </xf>
    <xf numFmtId="0" fontId="80" fillId="0" borderId="37" xfId="0" applyFont="1" applyBorder="1" applyAlignment="1">
      <alignment horizontal="left" vertical="center" wrapText="1"/>
    </xf>
    <xf numFmtId="0" fontId="80" fillId="0" borderId="38" xfId="0" applyFont="1" applyBorder="1" applyAlignment="1">
      <alignment horizontal="left" vertical="center" wrapText="1"/>
    </xf>
    <xf numFmtId="0" fontId="80" fillId="0" borderId="39" xfId="0" applyFont="1" applyBorder="1" applyAlignment="1">
      <alignment horizontal="left" vertical="center" wrapText="1"/>
    </xf>
    <xf numFmtId="0" fontId="4" fillId="0" borderId="8" xfId="0" applyFont="1" applyBorder="1" applyAlignment="1">
      <alignment horizontal="left" vertical="center" wrapText="1"/>
    </xf>
    <xf numFmtId="0" fontId="4" fillId="0" borderId="19" xfId="0" applyFont="1" applyBorder="1" applyAlignment="1">
      <alignment horizontal="left" vertical="center" wrapText="1"/>
    </xf>
    <xf numFmtId="0" fontId="27" fillId="0" borderId="9" xfId="0" applyFont="1" applyBorder="1" applyAlignment="1">
      <alignment vertical="center" wrapText="1"/>
    </xf>
    <xf numFmtId="0" fontId="27" fillId="0" borderId="2" xfId="0" applyFont="1" applyBorder="1" applyAlignment="1">
      <alignment vertical="center" wrapText="1"/>
    </xf>
    <xf numFmtId="0" fontId="27" fillId="0" borderId="16" xfId="0" applyFont="1" applyBorder="1" applyAlignment="1">
      <alignment vertical="center" wrapText="1"/>
    </xf>
    <xf numFmtId="0" fontId="27" fillId="0" borderId="15" xfId="0" applyFont="1" applyBorder="1" applyAlignment="1">
      <alignment vertical="center" wrapText="1"/>
    </xf>
    <xf numFmtId="0" fontId="27" fillId="0" borderId="29" xfId="0" applyFont="1" applyBorder="1" applyAlignment="1">
      <alignment vertical="center" wrapText="1"/>
    </xf>
    <xf numFmtId="0" fontId="27" fillId="0" borderId="8" xfId="0" applyFont="1" applyBorder="1" applyAlignment="1">
      <alignment horizontal="left" vertical="center"/>
    </xf>
    <xf numFmtId="0" fontId="27" fillId="0" borderId="13" xfId="0" applyFont="1" applyBorder="1" applyAlignment="1">
      <alignment horizontal="left" vertical="center"/>
    </xf>
    <xf numFmtId="0" fontId="27" fillId="0" borderId="10" xfId="0" applyFont="1" applyBorder="1" applyAlignment="1">
      <alignment horizontal="left" vertical="center" wrapText="1"/>
    </xf>
    <xf numFmtId="0" fontId="27" fillId="0" borderId="19" xfId="0" applyFont="1" applyBorder="1" applyAlignment="1">
      <alignment horizontal="left" vertical="center" wrapText="1"/>
    </xf>
    <xf numFmtId="0" fontId="27" fillId="0" borderId="1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19" xfId="0" applyFont="1" applyBorder="1" applyAlignment="1">
      <alignment horizontal="center" vertical="center" wrapText="1"/>
    </xf>
    <xf numFmtId="0" fontId="4" fillId="0" borderId="10" xfId="0" applyFont="1" applyBorder="1" applyAlignment="1">
      <alignment horizontal="left" vertical="center" wrapText="1"/>
    </xf>
    <xf numFmtId="0" fontId="27" fillId="0" borderId="17" xfId="0" applyFont="1" applyBorder="1" applyAlignment="1">
      <alignment horizontal="left" vertical="center" wrapText="1" readingOrder="1"/>
    </xf>
    <xf numFmtId="0" fontId="27" fillId="0" borderId="8" xfId="0" applyFont="1" applyBorder="1" applyAlignment="1">
      <alignment horizontal="left" vertical="center" readingOrder="1"/>
    </xf>
    <xf numFmtId="0" fontId="27" fillId="0" borderId="13" xfId="0" applyFont="1" applyBorder="1" applyAlignment="1">
      <alignment horizontal="left" vertical="center" readingOrder="1"/>
    </xf>
    <xf numFmtId="0" fontId="63" fillId="0" borderId="10" xfId="0" applyFont="1" applyBorder="1" applyAlignment="1">
      <alignment horizontal="center" vertical="center" wrapText="1"/>
    </xf>
    <xf numFmtId="0" fontId="63" fillId="0" borderId="13" xfId="0" applyFont="1" applyBorder="1" applyAlignment="1">
      <alignment horizontal="center" vertical="center" wrapText="1"/>
    </xf>
    <xf numFmtId="3" fontId="63" fillId="0" borderId="10" xfId="0" applyNumberFormat="1" applyFont="1" applyBorder="1" applyAlignment="1">
      <alignment horizontal="center" vertical="center" wrapText="1"/>
    </xf>
    <xf numFmtId="3" fontId="63" fillId="0" borderId="13" xfId="0" applyNumberFormat="1" applyFont="1" applyBorder="1" applyAlignment="1">
      <alignment horizontal="center" vertical="center" wrapText="1"/>
    </xf>
    <xf numFmtId="0" fontId="63" fillId="0" borderId="2" xfId="0" applyFont="1" applyBorder="1" applyAlignment="1">
      <alignment horizontal="center" vertical="center" wrapText="1"/>
    </xf>
    <xf numFmtId="0" fontId="23" fillId="0" borderId="0" xfId="0" applyFont="1" applyAlignment="1">
      <alignment horizontal="left" vertical="top" wrapText="1"/>
    </xf>
    <xf numFmtId="0" fontId="64" fillId="0" borderId="40" xfId="0" applyFont="1" applyBorder="1" applyAlignment="1">
      <alignment horizontal="center" vertical="center" wrapText="1"/>
    </xf>
    <xf numFmtId="0" fontId="23" fillId="0" borderId="0" xfId="0" applyFont="1" applyAlignment="1">
      <alignment horizontal="left" vertical="center" wrapText="1"/>
    </xf>
    <xf numFmtId="0" fontId="62" fillId="0" borderId="0" xfId="0" applyFont="1" applyAlignment="1">
      <alignment horizontal="left" vertical="center" wrapText="1"/>
    </xf>
    <xf numFmtId="0" fontId="63" fillId="0" borderId="11" xfId="0" applyFont="1" applyBorder="1" applyAlignment="1">
      <alignment horizontal="left" vertical="center" wrapText="1"/>
    </xf>
    <xf numFmtId="0" fontId="63" fillId="0" borderId="26" xfId="0" applyFont="1" applyBorder="1" applyAlignment="1">
      <alignment horizontal="left" vertical="center" wrapText="1"/>
    </xf>
    <xf numFmtId="0" fontId="63" fillId="0" borderId="28" xfId="0" applyFont="1" applyBorder="1" applyAlignment="1">
      <alignment horizontal="left" vertical="center" wrapText="1"/>
    </xf>
    <xf numFmtId="0" fontId="63" fillId="0" borderId="12" xfId="0" applyFont="1" applyBorder="1" applyAlignment="1">
      <alignment horizontal="left" vertical="center" wrapText="1"/>
    </xf>
    <xf numFmtId="0" fontId="63" fillId="0" borderId="15" xfId="0" applyFont="1" applyBorder="1" applyAlignment="1">
      <alignment horizontal="left" vertical="center" wrapText="1"/>
    </xf>
    <xf numFmtId="0" fontId="63" fillId="0" borderId="29" xfId="0" applyFont="1" applyBorder="1" applyAlignment="1">
      <alignment horizontal="left" vertical="center" wrapText="1"/>
    </xf>
    <xf numFmtId="0" fontId="63" fillId="0" borderId="8" xfId="0" applyFont="1" applyBorder="1" applyAlignment="1">
      <alignment horizontal="center" vertical="center" wrapText="1"/>
    </xf>
    <xf numFmtId="10" fontId="63" fillId="0" borderId="33" xfId="0" applyNumberFormat="1" applyFont="1" applyBorder="1" applyAlignment="1">
      <alignment horizontal="center" vertical="center" wrapText="1"/>
    </xf>
    <xf numFmtId="10" fontId="63" fillId="0" borderId="6" xfId="0" applyNumberFormat="1" applyFont="1" applyBorder="1" applyAlignment="1">
      <alignment horizontal="center" vertical="center" wrapText="1"/>
    </xf>
    <xf numFmtId="0" fontId="63" fillId="0" borderId="33" xfId="0" applyFont="1" applyBorder="1" applyAlignment="1">
      <alignment horizontal="center" vertical="center" wrapText="1"/>
    </xf>
    <xf numFmtId="0" fontId="63" fillId="0" borderId="6" xfId="0" applyFont="1" applyBorder="1" applyAlignment="1">
      <alignment horizontal="center" vertical="center" wrapText="1"/>
    </xf>
    <xf numFmtId="0" fontId="5" fillId="0" borderId="41" xfId="0" applyNumberFormat="1" applyFont="1" applyBorder="1" applyAlignment="1">
      <alignment horizontal="center" vertical="center" wrapText="1"/>
    </xf>
    <xf numFmtId="0" fontId="5" fillId="0" borderId="42" xfId="0" applyNumberFormat="1" applyFont="1" applyBorder="1" applyAlignment="1">
      <alignment horizontal="center" vertical="center" wrapText="1"/>
    </xf>
    <xf numFmtId="0" fontId="36" fillId="0" borderId="11" xfId="0" applyFont="1" applyBorder="1" applyAlignment="1">
      <alignment horizontal="center" vertical="center" wrapText="1"/>
    </xf>
    <xf numFmtId="0" fontId="36" fillId="0" borderId="26" xfId="0" applyFont="1" applyBorder="1" applyAlignment="1">
      <alignment horizontal="center" vertical="center" wrapText="1"/>
    </xf>
    <xf numFmtId="0" fontId="36" fillId="0" borderId="31"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18" xfId="0" applyFont="1" applyBorder="1" applyAlignment="1">
      <alignment horizontal="center" vertical="center" wrapText="1"/>
    </xf>
    <xf numFmtId="0" fontId="3" fillId="0" borderId="11" xfId="0" applyFont="1" applyBorder="1" applyAlignment="1">
      <alignment horizontal="left" vertical="center" wrapText="1"/>
    </xf>
    <xf numFmtId="0" fontId="3" fillId="0" borderId="26" xfId="0" applyFont="1" applyBorder="1" applyAlignment="1">
      <alignment horizontal="left" vertical="center" wrapText="1"/>
    </xf>
    <xf numFmtId="0" fontId="3" fillId="0" borderId="31" xfId="0" applyFont="1" applyBorder="1" applyAlignment="1">
      <alignment horizontal="left" vertical="center" wrapText="1"/>
    </xf>
    <xf numFmtId="0" fontId="3" fillId="0" borderId="12" xfId="0" applyFont="1" applyBorder="1" applyAlignment="1">
      <alignment horizontal="left" vertical="center" wrapText="1"/>
    </xf>
    <xf numFmtId="0" fontId="3" fillId="0" borderId="15" xfId="0" applyFont="1" applyBorder="1" applyAlignment="1">
      <alignment horizontal="left" vertical="center" wrapText="1"/>
    </xf>
    <xf numFmtId="0" fontId="3" fillId="0" borderId="18" xfId="0" applyFont="1" applyBorder="1" applyAlignment="1">
      <alignment horizontal="left" vertical="center" wrapText="1"/>
    </xf>
    <xf numFmtId="0" fontId="27" fillId="0" borderId="8" xfId="0" applyFont="1" applyBorder="1" applyAlignment="1">
      <alignment horizontal="left" vertical="center" wrapText="1" readingOrder="1"/>
    </xf>
    <xf numFmtId="0" fontId="27" fillId="0" borderId="13" xfId="0" applyFont="1" applyBorder="1" applyAlignment="1">
      <alignment horizontal="left" vertical="center" wrapText="1" readingOrder="1"/>
    </xf>
    <xf numFmtId="0" fontId="4"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5" fillId="0" borderId="13" xfId="0" applyNumberFormat="1" applyFont="1" applyBorder="1" applyAlignment="1">
      <alignment horizontal="center" vertical="center" wrapText="1"/>
    </xf>
    <xf numFmtId="0" fontId="74" fillId="0" borderId="12" xfId="0" applyFont="1" applyBorder="1" applyAlignment="1">
      <alignment horizontal="center" vertical="center" wrapText="1"/>
    </xf>
  </cellXfs>
  <cellStyles count="3">
    <cellStyle name="一般" xfId="0" builtinId="0"/>
    <cellStyle name="千分位" xfId="1" builtinId="3"/>
    <cellStyle name="超連結" xfId="2"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21"/>
  <sheetViews>
    <sheetView zoomScaleNormal="100" workbookViewId="0">
      <selection activeCell="A3" sqref="A3"/>
    </sheetView>
  </sheetViews>
  <sheetFormatPr defaultRowHeight="16.2"/>
  <cols>
    <col min="1" max="1" width="4" customWidth="1"/>
    <col min="2" max="2" width="10.21875" customWidth="1"/>
    <col min="3" max="3" width="6.6640625" customWidth="1"/>
    <col min="4" max="13" width="2.6640625" customWidth="1"/>
    <col min="14" max="14" width="12.6640625" customWidth="1"/>
    <col min="15" max="15" width="8.109375" customWidth="1"/>
    <col min="16" max="16" width="7.109375" customWidth="1"/>
    <col min="17" max="17" width="25.21875" customWidth="1"/>
    <col min="18" max="18" width="27.77734375" customWidth="1"/>
  </cols>
  <sheetData>
    <row r="1" spans="1:19" ht="21" customHeight="1">
      <c r="A1" s="95" t="s">
        <v>35</v>
      </c>
      <c r="B1" s="95"/>
      <c r="C1" s="95"/>
      <c r="D1" s="95"/>
      <c r="E1" s="95"/>
      <c r="F1" s="95"/>
      <c r="G1" s="95"/>
      <c r="H1" s="95"/>
      <c r="I1" s="95"/>
      <c r="J1" s="95"/>
      <c r="K1" s="95"/>
      <c r="L1" s="95"/>
      <c r="M1" s="95"/>
      <c r="N1" s="95"/>
      <c r="O1" s="95"/>
      <c r="P1" s="95"/>
      <c r="Q1" s="95"/>
    </row>
    <row r="2" spans="1:19" ht="20.100000000000001" customHeight="1">
      <c r="A2" s="102" t="s">
        <v>181</v>
      </c>
      <c r="B2" s="102"/>
      <c r="C2" s="102"/>
      <c r="D2" s="102"/>
      <c r="E2" s="102"/>
      <c r="F2" s="102"/>
      <c r="G2" s="102"/>
      <c r="H2" s="102"/>
      <c r="I2" s="102"/>
      <c r="J2" s="102"/>
      <c r="K2" s="102"/>
      <c r="L2" s="102"/>
      <c r="M2" s="102"/>
      <c r="N2" s="102"/>
      <c r="O2" s="102"/>
      <c r="P2" s="102"/>
      <c r="Q2" s="102"/>
    </row>
    <row r="3" spans="1:19" ht="20.100000000000001" customHeight="1">
      <c r="A3" s="3" t="s">
        <v>14</v>
      </c>
      <c r="B3" s="99" t="s">
        <v>47</v>
      </c>
      <c r="C3" s="99"/>
      <c r="D3" s="99"/>
      <c r="E3" s="99"/>
      <c r="F3" s="99"/>
      <c r="G3" s="99"/>
      <c r="H3" s="99"/>
      <c r="I3" s="99"/>
      <c r="J3" s="99"/>
      <c r="K3" s="99"/>
      <c r="L3" s="99"/>
      <c r="M3" s="99"/>
      <c r="N3" s="99"/>
      <c r="O3" s="99"/>
      <c r="P3" s="99"/>
      <c r="Q3" s="99"/>
    </row>
    <row r="4" spans="1:19" ht="20.100000000000001" customHeight="1">
      <c r="A4" s="3"/>
      <c r="B4" s="99"/>
      <c r="C4" s="99"/>
      <c r="D4" s="99"/>
      <c r="E4" s="99"/>
      <c r="F4" s="99"/>
      <c r="G4" s="99"/>
      <c r="H4" s="99"/>
      <c r="I4" s="99"/>
      <c r="J4" s="99"/>
      <c r="K4" s="99"/>
      <c r="L4" s="99"/>
      <c r="M4" s="99"/>
      <c r="N4" s="99"/>
      <c r="O4" s="99"/>
      <c r="P4" s="99"/>
      <c r="Q4" s="99"/>
    </row>
    <row r="5" spans="1:19" ht="20.100000000000001" customHeight="1">
      <c r="A5" s="5" t="s">
        <v>15</v>
      </c>
      <c r="B5" s="11" t="s">
        <v>16</v>
      </c>
      <c r="C5" s="11"/>
      <c r="D5" s="11"/>
      <c r="E5" s="11"/>
      <c r="F5" s="11"/>
      <c r="G5" s="11"/>
      <c r="H5" s="11"/>
      <c r="I5" s="11"/>
      <c r="J5" s="11"/>
      <c r="K5" s="11"/>
      <c r="L5" s="11"/>
      <c r="M5" s="12"/>
      <c r="N5" s="12"/>
      <c r="O5" s="12"/>
      <c r="P5" s="12"/>
      <c r="Q5" s="12"/>
    </row>
    <row r="6" spans="1:19" ht="20.100000000000001" customHeight="1">
      <c r="A6" s="5" t="s">
        <v>31</v>
      </c>
      <c r="B6" s="96" t="s">
        <v>157</v>
      </c>
      <c r="C6" s="96"/>
      <c r="D6" s="96"/>
      <c r="E6" s="96"/>
      <c r="F6" s="96"/>
      <c r="G6" s="96"/>
      <c r="H6" s="96"/>
      <c r="I6" s="96"/>
      <c r="J6" s="96"/>
      <c r="K6" s="96"/>
      <c r="L6" s="96"/>
      <c r="M6" s="96"/>
      <c r="N6" s="96"/>
      <c r="O6" s="96"/>
      <c r="P6" s="96"/>
      <c r="Q6" s="96"/>
    </row>
    <row r="7" spans="1:19" ht="20.100000000000001" customHeight="1">
      <c r="A7" s="5"/>
      <c r="B7" s="96"/>
      <c r="C7" s="96"/>
      <c r="D7" s="96"/>
      <c r="E7" s="96"/>
      <c r="F7" s="96"/>
      <c r="G7" s="96"/>
      <c r="H7" s="96"/>
      <c r="I7" s="96"/>
      <c r="J7" s="96"/>
      <c r="K7" s="96"/>
      <c r="L7" s="96"/>
      <c r="M7" s="96"/>
      <c r="N7" s="96"/>
      <c r="O7" s="96"/>
      <c r="P7" s="96"/>
      <c r="Q7" s="96"/>
    </row>
    <row r="8" spans="1:19" ht="20.100000000000001" customHeight="1">
      <c r="A8" s="4" t="s">
        <v>18</v>
      </c>
      <c r="B8" s="11" t="s">
        <v>17</v>
      </c>
      <c r="C8" s="11"/>
      <c r="D8" s="11"/>
      <c r="E8" s="11"/>
      <c r="F8" s="11"/>
      <c r="G8" s="11"/>
      <c r="H8" s="11"/>
      <c r="I8" s="11"/>
      <c r="J8" s="11"/>
      <c r="K8" s="11"/>
      <c r="L8" s="11"/>
      <c r="M8" s="12"/>
      <c r="N8" s="12"/>
      <c r="O8" s="12"/>
      <c r="P8" s="12"/>
      <c r="Q8" s="12"/>
    </row>
    <row r="9" spans="1:19" ht="22.05" customHeight="1">
      <c r="A9" s="4" t="s">
        <v>20</v>
      </c>
      <c r="B9" s="11" t="s">
        <v>32</v>
      </c>
      <c r="C9" s="11"/>
      <c r="D9" s="11"/>
      <c r="E9" s="11"/>
      <c r="F9" s="11"/>
      <c r="G9" s="11"/>
      <c r="H9" s="11"/>
      <c r="I9" s="11"/>
      <c r="J9" s="11"/>
      <c r="K9" s="11"/>
      <c r="L9" s="11"/>
      <c r="M9" s="12"/>
      <c r="N9" s="12"/>
      <c r="O9" s="12"/>
      <c r="P9" s="12"/>
      <c r="Q9" s="12"/>
    </row>
    <row r="10" spans="1:19" ht="22.05" customHeight="1">
      <c r="A10" s="4" t="s">
        <v>23</v>
      </c>
      <c r="B10" s="97" t="s">
        <v>33</v>
      </c>
      <c r="C10" s="97"/>
      <c r="D10" s="97"/>
      <c r="E10" s="97"/>
      <c r="F10" s="97"/>
      <c r="G10" s="97"/>
      <c r="H10" s="97"/>
      <c r="I10" s="97"/>
      <c r="J10" s="97"/>
      <c r="K10" s="97"/>
      <c r="L10" s="97"/>
      <c r="M10" s="97"/>
      <c r="N10" s="97"/>
      <c r="O10" s="97"/>
      <c r="P10" s="97"/>
      <c r="Q10" s="97"/>
    </row>
    <row r="11" spans="1:19" ht="36" customHeight="1">
      <c r="A11" s="4"/>
      <c r="B11" s="97"/>
      <c r="C11" s="97"/>
      <c r="D11" s="97"/>
      <c r="E11" s="97"/>
      <c r="F11" s="97"/>
      <c r="G11" s="97"/>
      <c r="H11" s="97"/>
      <c r="I11" s="97"/>
      <c r="J11" s="97"/>
      <c r="K11" s="97"/>
      <c r="L11" s="97"/>
      <c r="M11" s="97"/>
      <c r="N11" s="97"/>
      <c r="O11" s="97"/>
      <c r="P11" s="97"/>
      <c r="Q11" s="97"/>
    </row>
    <row r="12" spans="1:19" ht="20.100000000000001" customHeight="1">
      <c r="A12" s="8" t="s">
        <v>24</v>
      </c>
      <c r="B12" s="101" t="s">
        <v>27</v>
      </c>
      <c r="C12" s="101"/>
      <c r="D12" s="101"/>
      <c r="E12" s="101"/>
      <c r="F12" s="101"/>
      <c r="G12" s="101"/>
      <c r="H12" s="101"/>
      <c r="I12" s="101"/>
      <c r="J12" s="101"/>
      <c r="K12" s="101"/>
      <c r="L12" s="101"/>
      <c r="M12" s="101"/>
      <c r="N12" s="101"/>
      <c r="O12" s="101"/>
      <c r="P12" s="101"/>
      <c r="Q12" s="101"/>
    </row>
    <row r="13" spans="1:19" ht="16.5" customHeight="1">
      <c r="A13" s="6" t="s">
        <v>25</v>
      </c>
      <c r="B13" s="100" t="s">
        <v>21</v>
      </c>
      <c r="C13" s="100"/>
      <c r="D13" s="100"/>
      <c r="E13" s="100"/>
      <c r="F13" s="100"/>
      <c r="G13" s="100"/>
      <c r="H13" s="100"/>
      <c r="I13" s="100"/>
      <c r="J13" s="100"/>
      <c r="K13" s="100"/>
      <c r="L13" s="100"/>
      <c r="M13" s="100"/>
      <c r="N13" s="100"/>
      <c r="O13" s="100"/>
      <c r="P13" s="100"/>
      <c r="Q13" s="100"/>
    </row>
    <row r="14" spans="1:19">
      <c r="A14" s="6" t="s">
        <v>34</v>
      </c>
      <c r="B14" s="98" t="s">
        <v>30</v>
      </c>
      <c r="C14" s="98"/>
      <c r="D14" s="98"/>
      <c r="E14" s="98"/>
      <c r="F14" s="98"/>
      <c r="G14" s="98"/>
      <c r="H14" s="98"/>
      <c r="I14" s="98"/>
      <c r="J14" s="98"/>
      <c r="K14" s="98"/>
      <c r="L14" s="98"/>
      <c r="M14" s="98"/>
      <c r="N14" s="98"/>
      <c r="O14" s="98"/>
      <c r="P14" s="98"/>
      <c r="Q14" s="98"/>
    </row>
    <row r="15" spans="1:19" s="20" customFormat="1">
      <c r="A15"/>
      <c r="B15" s="98"/>
      <c r="C15" s="98"/>
      <c r="D15" s="98"/>
      <c r="E15" s="98"/>
      <c r="F15" s="98"/>
      <c r="G15" s="98"/>
      <c r="H15" s="98"/>
      <c r="I15" s="98"/>
      <c r="J15" s="98"/>
      <c r="K15" s="98"/>
      <c r="L15" s="98"/>
      <c r="M15" s="98"/>
      <c r="N15" s="98"/>
      <c r="O15" s="98"/>
      <c r="P15" s="98"/>
      <c r="Q15" s="98"/>
    </row>
    <row r="16" spans="1:19" s="20" customFormat="1">
      <c r="B16" s="20" t="s">
        <v>134</v>
      </c>
      <c r="I16" s="72"/>
      <c r="J16" s="72"/>
      <c r="K16" s="72"/>
      <c r="L16" s="72"/>
      <c r="M16" s="72"/>
      <c r="O16" s="72" t="s">
        <v>163</v>
      </c>
      <c r="R16" s="72"/>
      <c r="S16" s="72"/>
    </row>
    <row r="17" spans="1:17">
      <c r="A17" s="20"/>
      <c r="B17" s="20" t="s">
        <v>135</v>
      </c>
      <c r="C17" s="20"/>
      <c r="D17" s="20"/>
      <c r="E17" s="20"/>
      <c r="F17" s="20"/>
      <c r="G17" s="20"/>
      <c r="H17" s="20"/>
      <c r="I17" s="20"/>
      <c r="J17" s="20"/>
      <c r="K17" s="20"/>
      <c r="L17" s="20"/>
      <c r="M17" s="20"/>
      <c r="N17" s="20"/>
      <c r="O17" s="72" t="s">
        <v>136</v>
      </c>
      <c r="P17" s="72"/>
      <c r="Q17" s="72"/>
    </row>
    <row r="18" spans="1:17">
      <c r="B18" t="s">
        <v>139</v>
      </c>
      <c r="O18" s="72" t="s">
        <v>140</v>
      </c>
    </row>
    <row r="19" spans="1:17">
      <c r="B19" t="s">
        <v>137</v>
      </c>
      <c r="O19" s="72" t="s">
        <v>138</v>
      </c>
    </row>
    <row r="20" spans="1:17">
      <c r="B20" t="s">
        <v>178</v>
      </c>
      <c r="O20" s="72" t="s">
        <v>158</v>
      </c>
    </row>
    <row r="21" spans="1:17">
      <c r="B21" t="s">
        <v>179</v>
      </c>
      <c r="O21" s="72" t="s">
        <v>159</v>
      </c>
    </row>
  </sheetData>
  <mergeCells count="8">
    <mergeCell ref="A1:Q1"/>
    <mergeCell ref="B6:Q7"/>
    <mergeCell ref="B10:Q11"/>
    <mergeCell ref="B14:Q15"/>
    <mergeCell ref="B3:Q4"/>
    <mergeCell ref="B13:Q13"/>
    <mergeCell ref="B12:Q12"/>
    <mergeCell ref="A2:Q2"/>
  </mergeCells>
  <phoneticPr fontId="1" type="noConversion"/>
  <hyperlinks>
    <hyperlink ref="O17" location="校內經費!A1" display="點『校內經費』"/>
    <hyperlink ref="O18" location="專題演講費!A1" display="點『專題演講』"/>
    <hyperlink ref="O19" location="競賽獎金!A1" display="點『競賽獎金』"/>
    <hyperlink ref="O20" location="'非境內居住6%'!A1" display="點『非本國境內居住者』6%稅"/>
    <hyperlink ref="O16" location="補助計畫!A1" display="點『補助計畫-列計雇主部份』"/>
    <hyperlink ref="O21" location="'非境內居住18%'!A1" display="點『非本國境內居住者』18%稅"/>
  </hyperlinks>
  <printOptions horizontalCentered="1"/>
  <pageMargins left="0.31496062992125984" right="0.31496062992125984" top="0.55118110236220474"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N33"/>
  <sheetViews>
    <sheetView zoomScaleNormal="100" workbookViewId="0">
      <selection activeCell="K17" sqref="K17"/>
    </sheetView>
  </sheetViews>
  <sheetFormatPr defaultRowHeight="16.2"/>
  <cols>
    <col min="1" max="3" width="6.6640625" customWidth="1"/>
    <col min="4" max="4" width="10.6640625" customWidth="1"/>
    <col min="5" max="5" width="6.109375" customWidth="1"/>
    <col min="6" max="6" width="8.6640625" customWidth="1"/>
    <col min="7" max="7" width="6.21875" customWidth="1"/>
    <col min="8" max="8" width="10.6640625" customWidth="1"/>
    <col min="9" max="9" width="8.6640625" customWidth="1"/>
    <col min="10" max="10" width="7.109375" customWidth="1"/>
    <col min="11" max="11" width="15.33203125" customWidth="1"/>
    <col min="12" max="12" width="17.109375" customWidth="1"/>
    <col min="13" max="13" width="12.6640625" customWidth="1"/>
  </cols>
  <sheetData>
    <row r="1" spans="1:14" s="19" customFormat="1" ht="20.25" customHeight="1" thickBot="1">
      <c r="A1" s="114" t="s">
        <v>111</v>
      </c>
      <c r="B1" s="114"/>
      <c r="C1" s="114"/>
      <c r="D1" s="114"/>
      <c r="E1" s="114"/>
      <c r="F1" s="114"/>
      <c r="G1" s="114"/>
      <c r="H1" s="114"/>
      <c r="I1" s="114"/>
      <c r="J1" s="114"/>
      <c r="K1" s="114"/>
      <c r="L1" s="69" t="s">
        <v>110</v>
      </c>
    </row>
    <row r="2" spans="1:14" ht="20.100000000000001" customHeight="1">
      <c r="A2" s="115" t="s">
        <v>0</v>
      </c>
      <c r="B2" s="116"/>
      <c r="C2" s="116"/>
      <c r="D2" s="116" t="s">
        <v>1</v>
      </c>
      <c r="E2" s="116"/>
      <c r="F2" s="116"/>
      <c r="G2" s="116"/>
      <c r="H2" s="116"/>
      <c r="I2" s="116"/>
      <c r="J2" s="116"/>
      <c r="K2" s="1" t="s">
        <v>112</v>
      </c>
      <c r="L2" s="69" t="s">
        <v>114</v>
      </c>
      <c r="M2" s="34"/>
    </row>
    <row r="3" spans="1:14" ht="20.100000000000001" customHeight="1">
      <c r="A3" s="68" t="s">
        <v>2</v>
      </c>
      <c r="B3" s="67" t="s">
        <v>3</v>
      </c>
      <c r="C3" s="67" t="s">
        <v>113</v>
      </c>
      <c r="D3" s="130" t="s">
        <v>185</v>
      </c>
      <c r="E3" s="131"/>
      <c r="F3" s="131"/>
      <c r="G3" s="131"/>
      <c r="H3" s="131"/>
      <c r="I3" s="131"/>
      <c r="J3" s="132"/>
      <c r="K3" s="136">
        <f>2000*24</f>
        <v>48000</v>
      </c>
      <c r="L3" s="35"/>
      <c r="M3" s="34"/>
    </row>
    <row r="4" spans="1:14" ht="20.100000000000001" customHeight="1">
      <c r="A4" s="26">
        <v>115</v>
      </c>
      <c r="B4" s="27"/>
      <c r="C4" s="27"/>
      <c r="D4" s="279" t="s">
        <v>183</v>
      </c>
      <c r="E4" s="134" t="s">
        <v>184</v>
      </c>
      <c r="F4" s="134"/>
      <c r="G4" s="134"/>
      <c r="H4" s="134"/>
      <c r="I4" s="134"/>
      <c r="J4" s="135"/>
      <c r="K4" s="136"/>
      <c r="L4" s="35"/>
      <c r="M4" s="34"/>
    </row>
    <row r="5" spans="1:14" ht="20.100000000000001" customHeight="1">
      <c r="A5" s="126" t="s">
        <v>39</v>
      </c>
      <c r="B5" s="104"/>
      <c r="C5" s="104"/>
      <c r="D5" s="30" t="s">
        <v>40</v>
      </c>
      <c r="E5" s="127">
        <f>1600*25</f>
        <v>40000</v>
      </c>
      <c r="F5" s="128"/>
      <c r="G5" s="128"/>
      <c r="H5" s="128"/>
      <c r="I5" s="128"/>
      <c r="J5" s="128"/>
      <c r="K5" s="129"/>
      <c r="L5" s="23"/>
    </row>
    <row r="6" spans="1:14" ht="18" customHeight="1">
      <c r="A6" s="117" t="s">
        <v>169</v>
      </c>
      <c r="B6" s="118"/>
      <c r="C6" s="118"/>
      <c r="D6" s="118"/>
      <c r="E6" s="118"/>
      <c r="F6" s="118"/>
      <c r="G6" s="33">
        <v>2.1100000000000001E-2</v>
      </c>
      <c r="H6" s="29">
        <f>IF(K3&gt;M6-1,ROUND(K3*$M$7,0),0)</f>
        <v>1013</v>
      </c>
      <c r="I6" s="122" t="s">
        <v>28</v>
      </c>
      <c r="J6" s="123"/>
      <c r="K6" s="136">
        <f>K3-H6-H7</f>
        <v>44587</v>
      </c>
      <c r="L6" s="42" t="s">
        <v>182</v>
      </c>
      <c r="M6" s="41">
        <v>29500</v>
      </c>
      <c r="N6" s="20"/>
    </row>
    <row r="7" spans="1:14" ht="18" customHeight="1">
      <c r="A7" s="117" t="s">
        <v>170</v>
      </c>
      <c r="B7" s="118"/>
      <c r="C7" s="118"/>
      <c r="D7" s="118"/>
      <c r="E7" s="118"/>
      <c r="F7" s="118"/>
      <c r="G7" s="94">
        <v>0.05</v>
      </c>
      <c r="H7" s="29">
        <f>IF(K3&gt;40019,ROUNDDOWN(K3*0.05,0),0)</f>
        <v>2400</v>
      </c>
      <c r="I7" s="124"/>
      <c r="J7" s="125"/>
      <c r="K7" s="136"/>
      <c r="L7" s="43" t="s">
        <v>51</v>
      </c>
      <c r="M7" s="44">
        <v>2.1100000000000001E-2</v>
      </c>
      <c r="N7" s="39"/>
    </row>
    <row r="8" spans="1:14" ht="25.05" customHeight="1">
      <c r="A8" s="119" t="s">
        <v>11</v>
      </c>
      <c r="B8" s="104" t="s">
        <v>4</v>
      </c>
      <c r="C8" s="104"/>
      <c r="D8" s="105"/>
      <c r="E8" s="105"/>
      <c r="F8" s="105"/>
      <c r="G8" s="105"/>
      <c r="H8" s="105"/>
      <c r="I8" s="104" t="s">
        <v>9</v>
      </c>
      <c r="J8" s="104"/>
      <c r="K8" s="9"/>
      <c r="L8" s="23"/>
    </row>
    <row r="9" spans="1:14" ht="25.05" customHeight="1">
      <c r="A9" s="120"/>
      <c r="B9" s="104" t="s">
        <v>5</v>
      </c>
      <c r="C9" s="104"/>
      <c r="D9" s="143"/>
      <c r="E9" s="144"/>
      <c r="F9" s="144"/>
      <c r="G9" s="144"/>
      <c r="H9" s="144"/>
      <c r="I9" s="144"/>
      <c r="J9" s="144"/>
      <c r="K9" s="145"/>
    </row>
    <row r="10" spans="1:14" ht="15" customHeight="1">
      <c r="A10" s="120"/>
      <c r="B10" s="104" t="s">
        <v>6</v>
      </c>
      <c r="C10" s="104"/>
      <c r="D10" s="31" t="s">
        <v>36</v>
      </c>
      <c r="E10" s="137"/>
      <c r="F10" s="138"/>
      <c r="G10" s="138"/>
      <c r="H10" s="138"/>
      <c r="I10" s="138"/>
      <c r="J10" s="138"/>
      <c r="K10" s="139"/>
    </row>
    <row r="11" spans="1:14" ht="15" customHeight="1">
      <c r="A11" s="120"/>
      <c r="B11" s="104"/>
      <c r="C11" s="104"/>
      <c r="D11" s="32" t="s">
        <v>48</v>
      </c>
      <c r="E11" s="140"/>
      <c r="F11" s="141"/>
      <c r="G11" s="141"/>
      <c r="H11" s="141"/>
      <c r="I11" s="141"/>
      <c r="J11" s="141"/>
      <c r="K11" s="142"/>
    </row>
    <row r="12" spans="1:14" ht="30" customHeight="1">
      <c r="A12" s="121"/>
      <c r="B12" s="149" t="s">
        <v>8</v>
      </c>
      <c r="C12" s="149"/>
      <c r="D12" s="111"/>
      <c r="E12" s="112"/>
      <c r="F12" s="112"/>
      <c r="G12" s="113"/>
      <c r="H12" s="150" t="s">
        <v>7</v>
      </c>
      <c r="I12" s="150"/>
      <c r="J12" s="151"/>
      <c r="K12" s="152"/>
    </row>
    <row r="13" spans="1:14" ht="20.100000000000001" customHeight="1">
      <c r="A13" s="106" t="s">
        <v>29</v>
      </c>
      <c r="B13" s="107"/>
      <c r="C13" s="107"/>
      <c r="D13" s="107"/>
      <c r="E13" s="107"/>
      <c r="F13" s="107"/>
      <c r="G13" s="107"/>
      <c r="H13" s="107"/>
      <c r="I13" s="107"/>
      <c r="J13" s="107"/>
      <c r="K13" s="108"/>
    </row>
    <row r="14" spans="1:14" ht="25.05" customHeight="1">
      <c r="A14" s="109" t="s">
        <v>41</v>
      </c>
      <c r="B14" s="110"/>
      <c r="C14" s="158" t="s">
        <v>42</v>
      </c>
      <c r="D14" s="158"/>
      <c r="E14" s="159"/>
      <c r="F14" s="36" t="s">
        <v>43</v>
      </c>
      <c r="G14" s="162"/>
      <c r="H14" s="163"/>
      <c r="I14" s="18" t="s">
        <v>44</v>
      </c>
      <c r="J14" s="160"/>
      <c r="K14" s="161"/>
    </row>
    <row r="15" spans="1:14" ht="25.5" customHeight="1" thickBot="1">
      <c r="A15" s="153" t="s">
        <v>45</v>
      </c>
      <c r="B15" s="103"/>
      <c r="C15" s="103"/>
      <c r="D15" s="103"/>
      <c r="E15" s="103"/>
      <c r="F15" s="38" t="s">
        <v>46</v>
      </c>
      <c r="G15" s="156"/>
      <c r="H15" s="157"/>
      <c r="I15" s="2" t="s">
        <v>44</v>
      </c>
      <c r="J15" s="154"/>
      <c r="K15" s="155"/>
    </row>
    <row r="16" spans="1:14" ht="9" customHeight="1">
      <c r="A16" s="13"/>
      <c r="B16" s="13"/>
      <c r="C16" s="13"/>
      <c r="D16" s="13"/>
      <c r="E16" s="13"/>
      <c r="F16" s="16"/>
      <c r="G16" s="16"/>
      <c r="H16" s="37"/>
      <c r="I16" s="14"/>
      <c r="J16" s="15"/>
      <c r="K16" s="15"/>
    </row>
    <row r="17" spans="1:11" ht="20.100000000000001" customHeight="1">
      <c r="A17" s="166" t="s">
        <v>50</v>
      </c>
      <c r="B17" s="167"/>
      <c r="C17" s="167"/>
      <c r="D17" s="167"/>
      <c r="E17" s="167"/>
      <c r="F17" s="167"/>
      <c r="G17" s="24"/>
      <c r="H17" s="25" t="s">
        <v>49</v>
      </c>
      <c r="I17" s="164">
        <f>M7</f>
        <v>2.1100000000000001E-2</v>
      </c>
      <c r="J17" s="165"/>
      <c r="K17" s="28">
        <f>ROUND(K3*I17,0)</f>
        <v>1013</v>
      </c>
    </row>
    <row r="18" spans="1:11" ht="9" customHeight="1" thickBot="1">
      <c r="A18" s="17"/>
      <c r="B18" s="17"/>
      <c r="C18" s="17"/>
      <c r="D18" s="17"/>
      <c r="E18" s="17"/>
      <c r="F18" s="17"/>
      <c r="G18" s="17"/>
      <c r="H18" s="17"/>
      <c r="I18" s="17"/>
      <c r="J18" s="17"/>
      <c r="K18" s="17"/>
    </row>
    <row r="19" spans="1:11" ht="20.100000000000001" customHeight="1">
      <c r="A19" s="95" t="s">
        <v>26</v>
      </c>
      <c r="B19" s="95"/>
      <c r="C19" s="95"/>
      <c r="D19" s="95"/>
      <c r="E19" s="95"/>
      <c r="F19" s="95"/>
      <c r="G19" s="95"/>
      <c r="H19" s="95"/>
      <c r="I19" s="95"/>
      <c r="J19" s="95"/>
      <c r="K19" s="95"/>
    </row>
    <row r="20" spans="1:11" ht="20.100000000000001" customHeight="1">
      <c r="A20" s="10" t="s">
        <v>14</v>
      </c>
      <c r="B20" s="40" t="s">
        <v>131</v>
      </c>
      <c r="C20" s="48"/>
      <c r="D20" s="48"/>
      <c r="E20" s="48"/>
      <c r="F20" s="48"/>
      <c r="G20" s="48"/>
      <c r="H20" s="48"/>
      <c r="I20" s="48"/>
      <c r="J20" s="48"/>
      <c r="K20" s="48"/>
    </row>
    <row r="21" spans="1:11" ht="17.100000000000001" customHeight="1">
      <c r="A21" s="10" t="s">
        <v>15</v>
      </c>
      <c r="B21" s="40" t="s">
        <v>130</v>
      </c>
      <c r="C21" s="49"/>
      <c r="D21" s="49"/>
      <c r="E21" s="49"/>
      <c r="F21" s="49"/>
      <c r="G21" s="49"/>
      <c r="H21" s="49"/>
      <c r="I21" s="49"/>
      <c r="J21" s="49"/>
      <c r="K21" s="49"/>
    </row>
    <row r="22" spans="1:11" ht="17.100000000000001" customHeight="1">
      <c r="A22" s="50" t="s">
        <v>53</v>
      </c>
      <c r="B22" s="40" t="s">
        <v>16</v>
      </c>
      <c r="C22" s="40"/>
      <c r="D22" s="40"/>
      <c r="E22" s="40"/>
      <c r="F22" s="40"/>
      <c r="G22" s="51"/>
      <c r="H22" s="51"/>
      <c r="I22" s="51"/>
      <c r="J22" s="51"/>
      <c r="K22" s="51"/>
    </row>
    <row r="23" spans="1:11" ht="17.100000000000001" customHeight="1">
      <c r="A23" s="10" t="s">
        <v>54</v>
      </c>
      <c r="B23" s="40" t="s">
        <v>17</v>
      </c>
      <c r="C23" s="40"/>
      <c r="D23" s="40"/>
      <c r="E23" s="40"/>
      <c r="F23" s="40"/>
      <c r="G23" s="51"/>
      <c r="H23" s="51"/>
      <c r="I23" s="51"/>
      <c r="J23" s="51"/>
      <c r="K23" s="51"/>
    </row>
    <row r="24" spans="1:11" ht="17.100000000000001" customHeight="1">
      <c r="A24" s="10" t="s">
        <v>55</v>
      </c>
      <c r="B24" s="40" t="s">
        <v>19</v>
      </c>
      <c r="C24" s="40"/>
      <c r="D24" s="40"/>
      <c r="E24" s="40"/>
      <c r="F24" s="40"/>
      <c r="G24" s="51"/>
      <c r="H24" s="51"/>
      <c r="I24" s="51"/>
      <c r="J24" s="51"/>
      <c r="K24" s="51"/>
    </row>
    <row r="25" spans="1:11" ht="17.100000000000001" customHeight="1">
      <c r="A25" s="10" t="s">
        <v>56</v>
      </c>
      <c r="B25" s="147" t="s">
        <v>47</v>
      </c>
      <c r="C25" s="147"/>
      <c r="D25" s="147"/>
      <c r="E25" s="147"/>
      <c r="F25" s="147"/>
      <c r="G25" s="147"/>
      <c r="H25" s="147"/>
      <c r="I25" s="147"/>
      <c r="J25" s="147"/>
      <c r="K25" s="147"/>
    </row>
    <row r="26" spans="1:11" ht="17.100000000000001" customHeight="1">
      <c r="A26" s="10"/>
      <c r="B26" s="147"/>
      <c r="C26" s="147"/>
      <c r="D26" s="147"/>
      <c r="E26" s="147"/>
      <c r="F26" s="147"/>
      <c r="G26" s="147"/>
      <c r="H26" s="147"/>
      <c r="I26" s="147"/>
      <c r="J26" s="147"/>
      <c r="K26" s="147"/>
    </row>
    <row r="27" spans="1:11" ht="17.100000000000001" customHeight="1">
      <c r="A27" s="10" t="s">
        <v>57</v>
      </c>
      <c r="B27" s="148" t="s">
        <v>66</v>
      </c>
      <c r="C27" s="148"/>
      <c r="D27" s="148"/>
      <c r="E27" s="148"/>
      <c r="F27" s="148"/>
      <c r="G27" s="148"/>
      <c r="H27" s="148"/>
      <c r="I27" s="148"/>
      <c r="J27" s="148"/>
      <c r="K27" s="148"/>
    </row>
    <row r="28" spans="1:11" ht="17.100000000000001" customHeight="1">
      <c r="A28" s="10"/>
      <c r="B28" s="148"/>
      <c r="C28" s="148"/>
      <c r="D28" s="148"/>
      <c r="E28" s="148"/>
      <c r="F28" s="148"/>
      <c r="G28" s="148"/>
      <c r="H28" s="148"/>
      <c r="I28" s="148"/>
      <c r="J28" s="148"/>
      <c r="K28" s="148"/>
    </row>
    <row r="29" spans="1:11" ht="17.100000000000001" customHeight="1">
      <c r="A29" s="52" t="s">
        <v>58</v>
      </c>
      <c r="B29" s="146" t="s">
        <v>67</v>
      </c>
      <c r="C29" s="146"/>
      <c r="D29" s="146"/>
      <c r="E29" s="146"/>
      <c r="F29" s="146"/>
      <c r="G29" s="146"/>
      <c r="H29" s="146"/>
      <c r="I29" s="146"/>
      <c r="J29" s="146"/>
      <c r="K29" s="146"/>
    </row>
    <row r="30" spans="1:11" ht="17.100000000000001" customHeight="1">
      <c r="A30" s="52"/>
      <c r="B30" s="146"/>
      <c r="C30" s="146"/>
      <c r="D30" s="146"/>
      <c r="E30" s="146"/>
      <c r="F30" s="146"/>
      <c r="G30" s="146"/>
      <c r="H30" s="146"/>
      <c r="I30" s="146"/>
      <c r="J30" s="146"/>
      <c r="K30" s="146"/>
    </row>
    <row r="31" spans="1:11" ht="17.100000000000001" customHeight="1">
      <c r="A31" s="53" t="s">
        <v>59</v>
      </c>
      <c r="B31" s="147" t="s">
        <v>30</v>
      </c>
      <c r="C31" s="147"/>
      <c r="D31" s="147"/>
      <c r="E31" s="147"/>
      <c r="F31" s="147"/>
      <c r="G31" s="147"/>
      <c r="H31" s="147"/>
      <c r="I31" s="147"/>
      <c r="J31" s="147"/>
      <c r="K31" s="147"/>
    </row>
    <row r="32" spans="1:11" ht="17.100000000000001" customHeight="1">
      <c r="A32" s="53"/>
      <c r="B32" s="147"/>
      <c r="C32" s="147"/>
      <c r="D32" s="147"/>
      <c r="E32" s="147"/>
      <c r="F32" s="147"/>
      <c r="G32" s="147"/>
      <c r="H32" s="147"/>
      <c r="I32" s="147"/>
      <c r="J32" s="147"/>
      <c r="K32" s="147"/>
    </row>
    <row r="33" spans="1:1">
      <c r="A33" s="7"/>
    </row>
  </sheetData>
  <mergeCells count="40">
    <mergeCell ref="D3:J3"/>
    <mergeCell ref="E4:J4"/>
    <mergeCell ref="B29:K30"/>
    <mergeCell ref="B31:K32"/>
    <mergeCell ref="B27:K28"/>
    <mergeCell ref="B25:K26"/>
    <mergeCell ref="B12:C12"/>
    <mergeCell ref="H12:I12"/>
    <mergeCell ref="J12:K12"/>
    <mergeCell ref="A19:K19"/>
    <mergeCell ref="A15:B15"/>
    <mergeCell ref="J15:K15"/>
    <mergeCell ref="G15:H15"/>
    <mergeCell ref="C14:E14"/>
    <mergeCell ref="J14:K14"/>
    <mergeCell ref="G14:H14"/>
    <mergeCell ref="I17:J17"/>
    <mergeCell ref="A17:F17"/>
    <mergeCell ref="A1:K1"/>
    <mergeCell ref="A2:C2"/>
    <mergeCell ref="D2:J2"/>
    <mergeCell ref="B9:C9"/>
    <mergeCell ref="A7:F7"/>
    <mergeCell ref="A8:A12"/>
    <mergeCell ref="A6:F6"/>
    <mergeCell ref="I6:J7"/>
    <mergeCell ref="A5:C5"/>
    <mergeCell ref="E5:K5"/>
    <mergeCell ref="K3:K4"/>
    <mergeCell ref="K6:K7"/>
    <mergeCell ref="B10:C11"/>
    <mergeCell ref="E10:K11"/>
    <mergeCell ref="D9:K9"/>
    <mergeCell ref="C15:E15"/>
    <mergeCell ref="B8:C8"/>
    <mergeCell ref="D8:H8"/>
    <mergeCell ref="I8:J8"/>
    <mergeCell ref="A13:K13"/>
    <mergeCell ref="A14:B14"/>
    <mergeCell ref="D12:G12"/>
  </mergeCells>
  <phoneticPr fontId="11" type="noConversion"/>
  <printOptions horizontalCentered="1"/>
  <pageMargins left="0" right="0" top="0.15748031496062992" bottom="0.74803149606299213"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N32"/>
  <sheetViews>
    <sheetView zoomScaleNormal="100" workbookViewId="0">
      <selection activeCell="E5" sqref="E5:K5"/>
    </sheetView>
  </sheetViews>
  <sheetFormatPr defaultRowHeight="16.2"/>
  <cols>
    <col min="1" max="3" width="6.6640625" customWidth="1"/>
    <col min="4" max="4" width="10.6640625" customWidth="1"/>
    <col min="5" max="5" width="6.109375" customWidth="1"/>
    <col min="6" max="6" width="8.6640625" customWidth="1"/>
    <col min="7" max="7" width="6.33203125" customWidth="1"/>
    <col min="8" max="8" width="10.6640625" customWidth="1"/>
    <col min="9" max="9" width="8.6640625" customWidth="1"/>
    <col min="10" max="10" width="7.109375" customWidth="1"/>
    <col min="11" max="11" width="15.33203125" customWidth="1"/>
    <col min="12" max="12" width="17.109375" customWidth="1"/>
    <col min="13" max="13" width="10.77734375" customWidth="1"/>
  </cols>
  <sheetData>
    <row r="1" spans="1:14" s="19" customFormat="1" ht="20.25" customHeight="1" thickBot="1">
      <c r="A1" s="114" t="s">
        <v>109</v>
      </c>
      <c r="B1" s="114"/>
      <c r="C1" s="114"/>
      <c r="D1" s="114"/>
      <c r="E1" s="114"/>
      <c r="F1" s="114"/>
      <c r="G1" s="114"/>
      <c r="H1" s="114"/>
      <c r="I1" s="114"/>
      <c r="J1" s="114"/>
      <c r="K1" s="114"/>
      <c r="L1" s="69" t="s">
        <v>110</v>
      </c>
    </row>
    <row r="2" spans="1:14" ht="20.100000000000001" customHeight="1">
      <c r="A2" s="115" t="s">
        <v>0</v>
      </c>
      <c r="B2" s="116"/>
      <c r="C2" s="116"/>
      <c r="D2" s="116" t="s">
        <v>1</v>
      </c>
      <c r="E2" s="116"/>
      <c r="F2" s="116"/>
      <c r="G2" s="116"/>
      <c r="H2" s="116"/>
      <c r="I2" s="116"/>
      <c r="J2" s="116"/>
      <c r="K2" s="1" t="s">
        <v>112</v>
      </c>
      <c r="L2" s="69" t="s">
        <v>114</v>
      </c>
      <c r="M2" s="34"/>
    </row>
    <row r="3" spans="1:14" ht="20.100000000000001" customHeight="1">
      <c r="A3" s="68" t="s">
        <v>2</v>
      </c>
      <c r="B3" s="67" t="s">
        <v>3</v>
      </c>
      <c r="C3" s="67" t="s">
        <v>113</v>
      </c>
      <c r="D3" s="130" t="s">
        <v>166</v>
      </c>
      <c r="E3" s="131"/>
      <c r="F3" s="131"/>
      <c r="G3" s="131"/>
      <c r="H3" s="131"/>
      <c r="I3" s="131"/>
      <c r="J3" s="132"/>
      <c r="K3" s="136">
        <f>1600*25</f>
        <v>40000</v>
      </c>
      <c r="L3" s="35"/>
      <c r="M3" s="34"/>
    </row>
    <row r="4" spans="1:14" ht="20.100000000000001" customHeight="1">
      <c r="A4" s="26">
        <v>115</v>
      </c>
      <c r="B4" s="27"/>
      <c r="C4" s="27"/>
      <c r="D4" s="133"/>
      <c r="E4" s="134"/>
      <c r="F4" s="134"/>
      <c r="G4" s="134"/>
      <c r="H4" s="134"/>
      <c r="I4" s="134"/>
      <c r="J4" s="135"/>
      <c r="K4" s="136"/>
      <c r="L4" s="35"/>
      <c r="M4" s="34"/>
    </row>
    <row r="5" spans="1:14" ht="20.100000000000001" customHeight="1">
      <c r="A5" s="126" t="s">
        <v>39</v>
      </c>
      <c r="B5" s="104"/>
      <c r="C5" s="104"/>
      <c r="D5" s="30" t="s">
        <v>40</v>
      </c>
      <c r="E5" s="127">
        <f>K3</f>
        <v>40000</v>
      </c>
      <c r="F5" s="128"/>
      <c r="G5" s="128"/>
      <c r="H5" s="128"/>
      <c r="I5" s="128"/>
      <c r="J5" s="128"/>
      <c r="K5" s="129"/>
      <c r="L5" s="23"/>
    </row>
    <row r="6" spans="1:14" ht="18" customHeight="1">
      <c r="A6" s="117" t="s">
        <v>155</v>
      </c>
      <c r="B6" s="118"/>
      <c r="C6" s="118"/>
      <c r="D6" s="118"/>
      <c r="E6" s="118"/>
      <c r="F6" s="118"/>
      <c r="G6" s="33">
        <v>2.1100000000000001E-2</v>
      </c>
      <c r="H6" s="29">
        <f>IF(K3&gt;M6-1,ROUND(K3*$M$7,0),0)</f>
        <v>844</v>
      </c>
      <c r="I6" s="122" t="s">
        <v>28</v>
      </c>
      <c r="J6" s="123"/>
      <c r="K6" s="136">
        <f>K3-H6-H7</f>
        <v>39156</v>
      </c>
      <c r="L6" s="42" t="s">
        <v>180</v>
      </c>
      <c r="M6" s="41">
        <v>29500</v>
      </c>
      <c r="N6" s="20"/>
    </row>
    <row r="7" spans="1:14" ht="18" customHeight="1">
      <c r="A7" s="117" t="s">
        <v>171</v>
      </c>
      <c r="B7" s="118"/>
      <c r="C7" s="118"/>
      <c r="D7" s="118"/>
      <c r="E7" s="118"/>
      <c r="F7" s="118"/>
      <c r="G7" s="94">
        <v>0.05</v>
      </c>
      <c r="H7" s="29">
        <f>IF(K3&gt;40019,ROUNDDOWN(K3*0.05,0),0)</f>
        <v>0</v>
      </c>
      <c r="I7" s="124"/>
      <c r="J7" s="125"/>
      <c r="K7" s="136"/>
      <c r="L7" s="43" t="s">
        <v>51</v>
      </c>
      <c r="M7" s="44">
        <v>2.1100000000000001E-2</v>
      </c>
      <c r="N7" s="39"/>
    </row>
    <row r="8" spans="1:14" ht="25.05" customHeight="1">
      <c r="A8" s="119" t="s">
        <v>11</v>
      </c>
      <c r="B8" s="104" t="s">
        <v>4</v>
      </c>
      <c r="C8" s="104"/>
      <c r="D8" s="105"/>
      <c r="E8" s="105"/>
      <c r="F8" s="105"/>
      <c r="G8" s="105"/>
      <c r="H8" s="105"/>
      <c r="I8" s="104" t="s">
        <v>9</v>
      </c>
      <c r="J8" s="104"/>
      <c r="K8" s="9"/>
      <c r="L8" s="23"/>
    </row>
    <row r="9" spans="1:14" ht="25.05" customHeight="1">
      <c r="A9" s="120"/>
      <c r="B9" s="104" t="s">
        <v>5</v>
      </c>
      <c r="C9" s="104"/>
      <c r="D9" s="143"/>
      <c r="E9" s="144"/>
      <c r="F9" s="144"/>
      <c r="G9" s="144"/>
      <c r="H9" s="144"/>
      <c r="I9" s="144"/>
      <c r="J9" s="144"/>
      <c r="K9" s="145"/>
    </row>
    <row r="10" spans="1:14" ht="15" customHeight="1">
      <c r="A10" s="120"/>
      <c r="B10" s="104" t="s">
        <v>6</v>
      </c>
      <c r="C10" s="104"/>
      <c r="D10" s="31" t="s">
        <v>36</v>
      </c>
      <c r="E10" s="137"/>
      <c r="F10" s="138"/>
      <c r="G10" s="138"/>
      <c r="H10" s="138"/>
      <c r="I10" s="138"/>
      <c r="J10" s="138"/>
      <c r="K10" s="139"/>
    </row>
    <row r="11" spans="1:14" ht="15" customHeight="1">
      <c r="A11" s="120"/>
      <c r="B11" s="104"/>
      <c r="C11" s="104"/>
      <c r="D11" s="32" t="s">
        <v>48</v>
      </c>
      <c r="E11" s="140"/>
      <c r="F11" s="141"/>
      <c r="G11" s="141"/>
      <c r="H11" s="141"/>
      <c r="I11" s="141"/>
      <c r="J11" s="141"/>
      <c r="K11" s="142"/>
    </row>
    <row r="12" spans="1:14" ht="30" customHeight="1">
      <c r="A12" s="121"/>
      <c r="B12" s="149" t="s">
        <v>8</v>
      </c>
      <c r="C12" s="149"/>
      <c r="D12" s="111"/>
      <c r="E12" s="112"/>
      <c r="F12" s="112"/>
      <c r="G12" s="113"/>
      <c r="H12" s="150" t="s">
        <v>7</v>
      </c>
      <c r="I12" s="150"/>
      <c r="J12" s="151"/>
      <c r="K12" s="152"/>
    </row>
    <row r="13" spans="1:14" ht="20.100000000000001" customHeight="1">
      <c r="A13" s="106" t="s">
        <v>141</v>
      </c>
      <c r="B13" s="107"/>
      <c r="C13" s="107"/>
      <c r="D13" s="107"/>
      <c r="E13" s="107"/>
      <c r="F13" s="107"/>
      <c r="G13" s="107"/>
      <c r="H13" s="107"/>
      <c r="I13" s="107"/>
      <c r="J13" s="107"/>
      <c r="K13" s="108"/>
    </row>
    <row r="14" spans="1:14" ht="25.05" customHeight="1">
      <c r="A14" s="109" t="s">
        <v>37</v>
      </c>
      <c r="B14" s="110"/>
      <c r="C14" s="158" t="s">
        <v>38</v>
      </c>
      <c r="D14" s="158"/>
      <c r="E14" s="159"/>
      <c r="F14" s="36" t="s">
        <v>22</v>
      </c>
      <c r="G14" s="162"/>
      <c r="H14" s="163"/>
      <c r="I14" s="18" t="s">
        <v>12</v>
      </c>
      <c r="J14" s="160"/>
      <c r="K14" s="161"/>
    </row>
    <row r="15" spans="1:14" ht="25.5" customHeight="1" thickBot="1">
      <c r="A15" s="153" t="s">
        <v>13</v>
      </c>
      <c r="B15" s="103"/>
      <c r="C15" s="103"/>
      <c r="D15" s="103"/>
      <c r="E15" s="103"/>
      <c r="F15" s="38" t="s">
        <v>10</v>
      </c>
      <c r="G15" s="156"/>
      <c r="H15" s="157"/>
      <c r="I15" s="2" t="s">
        <v>12</v>
      </c>
      <c r="J15" s="154"/>
      <c r="K15" s="155"/>
    </row>
    <row r="16" spans="1:14" ht="9" customHeight="1">
      <c r="A16" s="13"/>
      <c r="B16" s="13"/>
      <c r="C16" s="13"/>
      <c r="D16" s="13"/>
      <c r="E16" s="13"/>
      <c r="F16" s="16"/>
      <c r="G16" s="16"/>
      <c r="H16" s="37"/>
      <c r="I16" s="14"/>
      <c r="J16" s="15"/>
      <c r="K16" s="15"/>
    </row>
    <row r="17" spans="1:11" ht="9" customHeight="1" thickBot="1">
      <c r="A17" s="17"/>
      <c r="B17" s="17"/>
      <c r="C17" s="17"/>
      <c r="D17" s="17"/>
      <c r="E17" s="17"/>
      <c r="F17" s="17"/>
      <c r="G17" s="17"/>
      <c r="H17" s="17"/>
      <c r="I17" s="17"/>
      <c r="J17" s="17"/>
      <c r="K17" s="17"/>
    </row>
    <row r="18" spans="1:11" ht="20.100000000000001" customHeight="1">
      <c r="A18" s="95" t="s">
        <v>26</v>
      </c>
      <c r="B18" s="95"/>
      <c r="C18" s="95"/>
      <c r="D18" s="95"/>
      <c r="E18" s="95"/>
      <c r="F18" s="95"/>
      <c r="G18" s="95"/>
      <c r="H18" s="95"/>
      <c r="I18" s="95"/>
      <c r="J18" s="95"/>
      <c r="K18" s="95"/>
    </row>
    <row r="19" spans="1:11" ht="20.100000000000001" customHeight="1">
      <c r="A19" s="10" t="s">
        <v>14</v>
      </c>
      <c r="B19" s="40" t="s">
        <v>52</v>
      </c>
      <c r="C19" s="48"/>
      <c r="D19" s="48"/>
      <c r="E19" s="48"/>
      <c r="F19" s="48"/>
      <c r="G19" s="48"/>
      <c r="H19" s="48"/>
      <c r="I19" s="48"/>
      <c r="J19" s="48"/>
      <c r="K19" s="48"/>
    </row>
    <row r="20" spans="1:11" ht="17.100000000000001" customHeight="1">
      <c r="A20" s="10" t="s">
        <v>15</v>
      </c>
      <c r="B20" s="40" t="s">
        <v>63</v>
      </c>
      <c r="C20" s="49"/>
      <c r="D20" s="49"/>
      <c r="E20" s="49"/>
      <c r="F20" s="49"/>
      <c r="G20" s="49"/>
      <c r="H20" s="49"/>
      <c r="I20" s="49"/>
      <c r="J20" s="49"/>
      <c r="K20" s="49"/>
    </row>
    <row r="21" spans="1:11" ht="17.100000000000001" customHeight="1">
      <c r="A21" s="50" t="s">
        <v>31</v>
      </c>
      <c r="B21" s="40" t="s">
        <v>16</v>
      </c>
      <c r="C21" s="40"/>
      <c r="D21" s="40"/>
      <c r="E21" s="40"/>
      <c r="F21" s="40"/>
      <c r="G21" s="51"/>
      <c r="H21" s="51"/>
      <c r="I21" s="51"/>
      <c r="J21" s="51"/>
      <c r="K21" s="51"/>
    </row>
    <row r="22" spans="1:11" ht="17.100000000000001" customHeight="1">
      <c r="A22" s="10" t="s">
        <v>18</v>
      </c>
      <c r="B22" s="40" t="s">
        <v>17</v>
      </c>
      <c r="C22" s="40"/>
      <c r="D22" s="40"/>
      <c r="E22" s="40"/>
      <c r="F22" s="40"/>
      <c r="G22" s="51"/>
      <c r="H22" s="51"/>
      <c r="I22" s="51"/>
      <c r="J22" s="51"/>
      <c r="K22" s="51"/>
    </row>
    <row r="23" spans="1:11" ht="17.100000000000001" customHeight="1">
      <c r="A23" s="10" t="s">
        <v>20</v>
      </c>
      <c r="B23" s="40" t="s">
        <v>19</v>
      </c>
      <c r="C23" s="40"/>
      <c r="D23" s="40"/>
      <c r="E23" s="40"/>
      <c r="F23" s="40"/>
      <c r="G23" s="51"/>
      <c r="H23" s="51"/>
      <c r="I23" s="51"/>
      <c r="J23" s="51"/>
      <c r="K23" s="51"/>
    </row>
    <row r="24" spans="1:11" ht="17.100000000000001" customHeight="1">
      <c r="A24" s="10" t="s">
        <v>23</v>
      </c>
      <c r="B24" s="147" t="s">
        <v>47</v>
      </c>
      <c r="C24" s="147"/>
      <c r="D24" s="147"/>
      <c r="E24" s="147"/>
      <c r="F24" s="147"/>
      <c r="G24" s="147"/>
      <c r="H24" s="147"/>
      <c r="I24" s="147"/>
      <c r="J24" s="147"/>
      <c r="K24" s="147"/>
    </row>
    <row r="25" spans="1:11" ht="17.100000000000001" customHeight="1">
      <c r="A25" s="10"/>
      <c r="B25" s="147"/>
      <c r="C25" s="147"/>
      <c r="D25" s="147"/>
      <c r="E25" s="147"/>
      <c r="F25" s="147"/>
      <c r="G25" s="147"/>
      <c r="H25" s="147"/>
      <c r="I25" s="147"/>
      <c r="J25" s="147"/>
      <c r="K25" s="147"/>
    </row>
    <row r="26" spans="1:11" ht="17.100000000000001" customHeight="1">
      <c r="A26" s="10" t="s">
        <v>24</v>
      </c>
      <c r="B26" s="148" t="s">
        <v>64</v>
      </c>
      <c r="C26" s="148"/>
      <c r="D26" s="148"/>
      <c r="E26" s="148"/>
      <c r="F26" s="148"/>
      <c r="G26" s="148"/>
      <c r="H26" s="148"/>
      <c r="I26" s="148"/>
      <c r="J26" s="148"/>
      <c r="K26" s="148"/>
    </row>
    <row r="27" spans="1:11" ht="17.100000000000001" customHeight="1">
      <c r="A27" s="10"/>
      <c r="B27" s="148"/>
      <c r="C27" s="148"/>
      <c r="D27" s="148"/>
      <c r="E27" s="148"/>
      <c r="F27" s="148"/>
      <c r="G27" s="148"/>
      <c r="H27" s="148"/>
      <c r="I27" s="148"/>
      <c r="J27" s="148"/>
      <c r="K27" s="148"/>
    </row>
    <row r="28" spans="1:11" ht="17.100000000000001" customHeight="1">
      <c r="A28" s="52" t="s">
        <v>25</v>
      </c>
      <c r="B28" s="146" t="s">
        <v>65</v>
      </c>
      <c r="C28" s="146"/>
      <c r="D28" s="146"/>
      <c r="E28" s="146"/>
      <c r="F28" s="146"/>
      <c r="G28" s="146"/>
      <c r="H28" s="146"/>
      <c r="I28" s="146"/>
      <c r="J28" s="146"/>
      <c r="K28" s="146"/>
    </row>
    <row r="29" spans="1:11" ht="17.100000000000001" customHeight="1">
      <c r="A29" s="52"/>
      <c r="B29" s="146"/>
      <c r="C29" s="146"/>
      <c r="D29" s="146"/>
      <c r="E29" s="146"/>
      <c r="F29" s="146"/>
      <c r="G29" s="146"/>
      <c r="H29" s="146"/>
      <c r="I29" s="146"/>
      <c r="J29" s="146"/>
      <c r="K29" s="146"/>
    </row>
    <row r="30" spans="1:11" ht="17.100000000000001" customHeight="1">
      <c r="A30" s="53" t="s">
        <v>34</v>
      </c>
      <c r="B30" s="147" t="s">
        <v>30</v>
      </c>
      <c r="C30" s="147"/>
      <c r="D30" s="147"/>
      <c r="E30" s="147"/>
      <c r="F30" s="147"/>
      <c r="G30" s="147"/>
      <c r="H30" s="147"/>
      <c r="I30" s="147"/>
      <c r="J30" s="147"/>
      <c r="K30" s="147"/>
    </row>
    <row r="31" spans="1:11" ht="17.100000000000001" customHeight="1">
      <c r="A31" s="53"/>
      <c r="B31" s="147"/>
      <c r="C31" s="147"/>
      <c r="D31" s="147"/>
      <c r="E31" s="147"/>
      <c r="F31" s="147"/>
      <c r="G31" s="147"/>
      <c r="H31" s="147"/>
      <c r="I31" s="147"/>
      <c r="J31" s="147"/>
      <c r="K31" s="147"/>
    </row>
    <row r="32" spans="1:11">
      <c r="A32" s="7"/>
    </row>
  </sheetData>
  <mergeCells count="37">
    <mergeCell ref="B30:K31"/>
    <mergeCell ref="A18:K18"/>
    <mergeCell ref="B24:K25"/>
    <mergeCell ref="B26:K27"/>
    <mergeCell ref="B28:K29"/>
    <mergeCell ref="A15:B15"/>
    <mergeCell ref="C15:E15"/>
    <mergeCell ref="G15:H15"/>
    <mergeCell ref="J15:K15"/>
    <mergeCell ref="B10:C11"/>
    <mergeCell ref="E10:K11"/>
    <mergeCell ref="B12:C12"/>
    <mergeCell ref="D12:G12"/>
    <mergeCell ref="H12:I12"/>
    <mergeCell ref="J12:K12"/>
    <mergeCell ref="A13:K13"/>
    <mergeCell ref="A14:B14"/>
    <mergeCell ref="C14:E14"/>
    <mergeCell ref="G14:H14"/>
    <mergeCell ref="J14:K14"/>
    <mergeCell ref="A8:A12"/>
    <mergeCell ref="B8:C8"/>
    <mergeCell ref="D8:H8"/>
    <mergeCell ref="I8:J8"/>
    <mergeCell ref="B9:C9"/>
    <mergeCell ref="D9:K9"/>
    <mergeCell ref="A5:C5"/>
    <mergeCell ref="E5:K5"/>
    <mergeCell ref="A6:F6"/>
    <mergeCell ref="I6:J7"/>
    <mergeCell ref="K6:K7"/>
    <mergeCell ref="A7:F7"/>
    <mergeCell ref="A1:K1"/>
    <mergeCell ref="A2:C2"/>
    <mergeCell ref="D2:J2"/>
    <mergeCell ref="D3:J4"/>
    <mergeCell ref="K3:K4"/>
  </mergeCells>
  <phoneticPr fontId="32" type="noConversion"/>
  <printOptions horizontalCentered="1"/>
  <pageMargins left="0" right="0" top="0.15748031496062992" bottom="0.74803149606299213"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N32"/>
  <sheetViews>
    <sheetView zoomScaleNormal="100" workbookViewId="0">
      <selection activeCell="A5" sqref="A5:C5"/>
    </sheetView>
  </sheetViews>
  <sheetFormatPr defaultRowHeight="16.2"/>
  <cols>
    <col min="1" max="3" width="6.6640625" customWidth="1"/>
    <col min="4" max="4" width="10.6640625" customWidth="1"/>
    <col min="5" max="5" width="6.109375" customWidth="1"/>
    <col min="6" max="6" width="8.6640625" customWidth="1"/>
    <col min="7" max="7" width="6.33203125" customWidth="1"/>
    <col min="8" max="8" width="10.6640625" customWidth="1"/>
    <col min="9" max="9" width="8.6640625" customWidth="1"/>
    <col min="10" max="10" width="7.109375" customWidth="1"/>
    <col min="11" max="11" width="15.33203125" customWidth="1"/>
    <col min="12" max="12" width="20.21875" customWidth="1"/>
    <col min="13" max="13" width="11.21875" customWidth="1"/>
  </cols>
  <sheetData>
    <row r="1" spans="1:14" s="19" customFormat="1" ht="20.25" customHeight="1" thickBot="1">
      <c r="A1" s="114" t="s">
        <v>133</v>
      </c>
      <c r="B1" s="114"/>
      <c r="C1" s="114"/>
      <c r="D1" s="114"/>
      <c r="E1" s="114"/>
      <c r="F1" s="114"/>
      <c r="G1" s="114"/>
      <c r="H1" s="114"/>
      <c r="I1" s="114"/>
      <c r="J1" s="114"/>
      <c r="K1" s="114"/>
      <c r="L1" s="69"/>
    </row>
    <row r="2" spans="1:14" ht="20.100000000000001" customHeight="1">
      <c r="A2" s="115" t="s">
        <v>0</v>
      </c>
      <c r="B2" s="116"/>
      <c r="C2" s="116"/>
      <c r="D2" s="116" t="s">
        <v>1</v>
      </c>
      <c r="E2" s="116"/>
      <c r="F2" s="116"/>
      <c r="G2" s="116"/>
      <c r="H2" s="116"/>
      <c r="I2" s="116"/>
      <c r="J2" s="116"/>
      <c r="K2" s="1" t="s">
        <v>112</v>
      </c>
      <c r="L2" s="69"/>
      <c r="M2" s="34"/>
    </row>
    <row r="3" spans="1:14" ht="20.100000000000001" customHeight="1">
      <c r="A3" s="68" t="s">
        <v>2</v>
      </c>
      <c r="B3" s="67" t="s">
        <v>3</v>
      </c>
      <c r="C3" s="67" t="s">
        <v>113</v>
      </c>
      <c r="D3" s="130" t="s">
        <v>167</v>
      </c>
      <c r="E3" s="131"/>
      <c r="F3" s="131"/>
      <c r="G3" s="131"/>
      <c r="H3" s="131"/>
      <c r="I3" s="131"/>
      <c r="J3" s="132"/>
      <c r="K3" s="136">
        <v>20000</v>
      </c>
      <c r="L3" s="35"/>
      <c r="M3" s="34"/>
    </row>
    <row r="4" spans="1:14" ht="20.100000000000001" customHeight="1">
      <c r="A4" s="26">
        <v>115</v>
      </c>
      <c r="B4" s="27"/>
      <c r="C4" s="27"/>
      <c r="D4" s="133"/>
      <c r="E4" s="134"/>
      <c r="F4" s="134"/>
      <c r="G4" s="134"/>
      <c r="H4" s="134"/>
      <c r="I4" s="134"/>
      <c r="J4" s="135"/>
      <c r="K4" s="136"/>
      <c r="L4" s="35"/>
      <c r="M4" s="34"/>
    </row>
    <row r="5" spans="1:14" ht="20.100000000000001" customHeight="1">
      <c r="A5" s="126" t="s">
        <v>39</v>
      </c>
      <c r="B5" s="104"/>
      <c r="C5" s="104"/>
      <c r="D5" s="30" t="s">
        <v>115</v>
      </c>
      <c r="E5" s="127">
        <f>K3</f>
        <v>20000</v>
      </c>
      <c r="F5" s="128"/>
      <c r="G5" s="128"/>
      <c r="H5" s="128"/>
      <c r="I5" s="128"/>
      <c r="J5" s="128"/>
      <c r="K5" s="129"/>
      <c r="L5" s="23" t="s">
        <v>60</v>
      </c>
    </row>
    <row r="6" spans="1:14" ht="20.100000000000001" customHeight="1">
      <c r="A6" s="117" t="s">
        <v>156</v>
      </c>
      <c r="B6" s="118"/>
      <c r="C6" s="118"/>
      <c r="D6" s="118"/>
      <c r="E6" s="118"/>
      <c r="F6" s="118"/>
      <c r="G6" s="33">
        <v>2.1100000000000001E-2</v>
      </c>
      <c r="H6" s="29">
        <f>IF(K3&gt;M6-1,ROUND(K3*$M$7,0),0)</f>
        <v>422</v>
      </c>
      <c r="I6" s="122" t="s">
        <v>116</v>
      </c>
      <c r="J6" s="123"/>
      <c r="K6" s="136">
        <f>K3-H6-H7</f>
        <v>19578</v>
      </c>
      <c r="L6" s="42" t="s">
        <v>154</v>
      </c>
      <c r="M6" s="41">
        <v>20000</v>
      </c>
      <c r="N6" s="20"/>
    </row>
    <row r="7" spans="1:14" ht="20.100000000000001" customHeight="1">
      <c r="A7" s="117" t="s">
        <v>172</v>
      </c>
      <c r="B7" s="118"/>
      <c r="C7" s="118"/>
      <c r="D7" s="118"/>
      <c r="E7" s="118"/>
      <c r="F7" s="118"/>
      <c r="G7" s="94">
        <v>0.1</v>
      </c>
      <c r="H7" s="29">
        <f>IF(K3&gt;20009,ROUNDDOWN(K3*0.1,0),0)</f>
        <v>0</v>
      </c>
      <c r="I7" s="124"/>
      <c r="J7" s="125"/>
      <c r="K7" s="136"/>
      <c r="L7" s="43" t="s">
        <v>117</v>
      </c>
      <c r="M7" s="44">
        <v>2.1100000000000001E-2</v>
      </c>
      <c r="N7" s="39"/>
    </row>
    <row r="8" spans="1:14" ht="25.05" customHeight="1">
      <c r="A8" s="119" t="s">
        <v>118</v>
      </c>
      <c r="B8" s="104" t="s">
        <v>4</v>
      </c>
      <c r="C8" s="104"/>
      <c r="D8" s="105"/>
      <c r="E8" s="105"/>
      <c r="F8" s="105"/>
      <c r="G8" s="105"/>
      <c r="H8" s="105"/>
      <c r="I8" s="104" t="s">
        <v>119</v>
      </c>
      <c r="J8" s="104"/>
      <c r="K8" s="9"/>
      <c r="L8" s="23"/>
    </row>
    <row r="9" spans="1:14" ht="25.05" customHeight="1">
      <c r="A9" s="120"/>
      <c r="B9" s="104" t="s">
        <v>5</v>
      </c>
      <c r="C9" s="104"/>
      <c r="D9" s="143"/>
      <c r="E9" s="144"/>
      <c r="F9" s="144"/>
      <c r="G9" s="144"/>
      <c r="H9" s="144"/>
      <c r="I9" s="144"/>
      <c r="J9" s="144"/>
      <c r="K9" s="145"/>
    </row>
    <row r="10" spans="1:14" ht="15" customHeight="1">
      <c r="A10" s="120"/>
      <c r="B10" s="104" t="s">
        <v>6</v>
      </c>
      <c r="C10" s="104"/>
      <c r="D10" s="31" t="s">
        <v>120</v>
      </c>
      <c r="E10" s="137"/>
      <c r="F10" s="138"/>
      <c r="G10" s="138"/>
      <c r="H10" s="138"/>
      <c r="I10" s="138"/>
      <c r="J10" s="138"/>
      <c r="K10" s="139"/>
    </row>
    <row r="11" spans="1:14" ht="15" customHeight="1">
      <c r="A11" s="120"/>
      <c r="B11" s="104"/>
      <c r="C11" s="104"/>
      <c r="D11" s="32" t="s">
        <v>121</v>
      </c>
      <c r="E11" s="140"/>
      <c r="F11" s="141"/>
      <c r="G11" s="141"/>
      <c r="H11" s="141"/>
      <c r="I11" s="141"/>
      <c r="J11" s="141"/>
      <c r="K11" s="142"/>
    </row>
    <row r="12" spans="1:14" ht="30" customHeight="1">
      <c r="A12" s="121"/>
      <c r="B12" s="149" t="s">
        <v>122</v>
      </c>
      <c r="C12" s="149"/>
      <c r="D12" s="111"/>
      <c r="E12" s="112"/>
      <c r="F12" s="112"/>
      <c r="G12" s="113"/>
      <c r="H12" s="150" t="s">
        <v>7</v>
      </c>
      <c r="I12" s="150"/>
      <c r="J12" s="151"/>
      <c r="K12" s="152"/>
    </row>
    <row r="13" spans="1:14" ht="20.100000000000001" customHeight="1">
      <c r="A13" s="106" t="s">
        <v>123</v>
      </c>
      <c r="B13" s="107"/>
      <c r="C13" s="107"/>
      <c r="D13" s="107"/>
      <c r="E13" s="107"/>
      <c r="F13" s="107"/>
      <c r="G13" s="107"/>
      <c r="H13" s="107"/>
      <c r="I13" s="107"/>
      <c r="J13" s="107"/>
      <c r="K13" s="108"/>
    </row>
    <row r="14" spans="1:14" ht="25.05" customHeight="1">
      <c r="A14" s="109" t="s">
        <v>124</v>
      </c>
      <c r="B14" s="110"/>
      <c r="C14" s="158" t="s">
        <v>125</v>
      </c>
      <c r="D14" s="158"/>
      <c r="E14" s="159"/>
      <c r="F14" s="36" t="s">
        <v>126</v>
      </c>
      <c r="G14" s="162"/>
      <c r="H14" s="163"/>
      <c r="I14" s="18" t="s">
        <v>127</v>
      </c>
      <c r="J14" s="160"/>
      <c r="K14" s="161"/>
    </row>
    <row r="15" spans="1:14" ht="25.5" customHeight="1" thickBot="1">
      <c r="A15" s="153" t="s">
        <v>128</v>
      </c>
      <c r="B15" s="103"/>
      <c r="C15" s="103"/>
      <c r="D15" s="103"/>
      <c r="E15" s="103"/>
      <c r="F15" s="38" t="s">
        <v>129</v>
      </c>
      <c r="G15" s="156"/>
      <c r="H15" s="157"/>
      <c r="I15" s="2" t="s">
        <v>127</v>
      </c>
      <c r="J15" s="154"/>
      <c r="K15" s="155"/>
    </row>
    <row r="16" spans="1:14" ht="9" customHeight="1">
      <c r="A16" s="13"/>
      <c r="B16" s="13"/>
      <c r="C16" s="13"/>
      <c r="D16" s="13"/>
      <c r="E16" s="13"/>
      <c r="F16" s="16"/>
      <c r="G16" s="16"/>
      <c r="H16" s="37"/>
      <c r="I16" s="14"/>
      <c r="J16" s="15"/>
      <c r="K16" s="15"/>
    </row>
    <row r="17" spans="1:11" ht="9" customHeight="1" thickBot="1">
      <c r="A17" s="17"/>
      <c r="B17" s="17"/>
      <c r="C17" s="17"/>
      <c r="D17" s="17"/>
      <c r="E17" s="17"/>
      <c r="F17" s="17"/>
      <c r="G17" s="17"/>
      <c r="H17" s="17"/>
      <c r="I17" s="17"/>
      <c r="J17" s="17"/>
      <c r="K17" s="17"/>
    </row>
    <row r="18" spans="1:11" ht="20.100000000000001" customHeight="1">
      <c r="A18" s="95" t="s">
        <v>26</v>
      </c>
      <c r="B18" s="95"/>
      <c r="C18" s="95"/>
      <c r="D18" s="95"/>
      <c r="E18" s="95"/>
      <c r="F18" s="95"/>
      <c r="G18" s="95"/>
      <c r="H18" s="95"/>
      <c r="I18" s="95"/>
      <c r="J18" s="95"/>
      <c r="K18" s="95"/>
    </row>
    <row r="19" spans="1:11" ht="20.100000000000001" customHeight="1">
      <c r="A19" s="10" t="s">
        <v>14</v>
      </c>
      <c r="B19" s="40" t="s">
        <v>52</v>
      </c>
      <c r="C19" s="48"/>
      <c r="D19" s="48"/>
      <c r="E19" s="48"/>
      <c r="F19" s="48"/>
      <c r="G19" s="48"/>
      <c r="H19" s="48"/>
      <c r="I19" s="48"/>
      <c r="J19" s="48"/>
      <c r="K19" s="48"/>
    </row>
    <row r="20" spans="1:11" ht="17.100000000000001" customHeight="1">
      <c r="A20" s="10" t="s">
        <v>15</v>
      </c>
      <c r="B20" s="40" t="s">
        <v>63</v>
      </c>
      <c r="C20" s="49"/>
      <c r="D20" s="49"/>
      <c r="E20" s="49"/>
      <c r="F20" s="49"/>
      <c r="G20" s="49"/>
      <c r="H20" s="49"/>
      <c r="I20" s="49"/>
      <c r="J20" s="49"/>
      <c r="K20" s="49"/>
    </row>
    <row r="21" spans="1:11" ht="17.100000000000001" customHeight="1">
      <c r="A21" s="50" t="s">
        <v>53</v>
      </c>
      <c r="B21" s="40" t="s">
        <v>16</v>
      </c>
      <c r="C21" s="40"/>
      <c r="D21" s="40"/>
      <c r="E21" s="40"/>
      <c r="F21" s="40"/>
      <c r="G21" s="51"/>
      <c r="H21" s="51"/>
      <c r="I21" s="51"/>
      <c r="J21" s="51"/>
      <c r="K21" s="51"/>
    </row>
    <row r="22" spans="1:11" ht="17.100000000000001" customHeight="1">
      <c r="A22" s="10" t="s">
        <v>54</v>
      </c>
      <c r="B22" s="40" t="s">
        <v>17</v>
      </c>
      <c r="C22" s="40"/>
      <c r="D22" s="40"/>
      <c r="E22" s="40"/>
      <c r="F22" s="40"/>
      <c r="G22" s="51"/>
      <c r="H22" s="51"/>
      <c r="I22" s="51"/>
      <c r="J22" s="51"/>
      <c r="K22" s="51"/>
    </row>
    <row r="23" spans="1:11" ht="17.100000000000001" customHeight="1">
      <c r="A23" s="10" t="s">
        <v>55</v>
      </c>
      <c r="B23" s="40" t="s">
        <v>19</v>
      </c>
      <c r="C23" s="40"/>
      <c r="D23" s="40"/>
      <c r="E23" s="40"/>
      <c r="F23" s="40"/>
      <c r="G23" s="51"/>
      <c r="H23" s="51"/>
      <c r="I23" s="51"/>
      <c r="J23" s="51"/>
      <c r="K23" s="51"/>
    </row>
    <row r="24" spans="1:11" ht="17.100000000000001" customHeight="1">
      <c r="A24" s="10" t="s">
        <v>56</v>
      </c>
      <c r="B24" s="147" t="s">
        <v>47</v>
      </c>
      <c r="C24" s="147"/>
      <c r="D24" s="147"/>
      <c r="E24" s="147"/>
      <c r="F24" s="147"/>
      <c r="G24" s="147"/>
      <c r="H24" s="147"/>
      <c r="I24" s="147"/>
      <c r="J24" s="147"/>
      <c r="K24" s="147"/>
    </row>
    <row r="25" spans="1:11" ht="17.100000000000001" customHeight="1">
      <c r="A25" s="10"/>
      <c r="B25" s="147"/>
      <c r="C25" s="147"/>
      <c r="D25" s="147"/>
      <c r="E25" s="147"/>
      <c r="F25" s="147"/>
      <c r="G25" s="147"/>
      <c r="H25" s="147"/>
      <c r="I25" s="147"/>
      <c r="J25" s="147"/>
      <c r="K25" s="147"/>
    </row>
    <row r="26" spans="1:11" ht="17.100000000000001" customHeight="1">
      <c r="A26" s="10" t="s">
        <v>57</v>
      </c>
      <c r="B26" s="148" t="s">
        <v>64</v>
      </c>
      <c r="C26" s="148"/>
      <c r="D26" s="148"/>
      <c r="E26" s="148"/>
      <c r="F26" s="148"/>
      <c r="G26" s="148"/>
      <c r="H26" s="148"/>
      <c r="I26" s="148"/>
      <c r="J26" s="148"/>
      <c r="K26" s="148"/>
    </row>
    <row r="27" spans="1:11" ht="17.100000000000001" customHeight="1">
      <c r="A27" s="10"/>
      <c r="B27" s="148"/>
      <c r="C27" s="148"/>
      <c r="D27" s="148"/>
      <c r="E27" s="148"/>
      <c r="F27" s="148"/>
      <c r="G27" s="148"/>
      <c r="H27" s="148"/>
      <c r="I27" s="148"/>
      <c r="J27" s="148"/>
      <c r="K27" s="148"/>
    </row>
    <row r="28" spans="1:11" ht="17.100000000000001" customHeight="1">
      <c r="A28" s="52" t="s">
        <v>58</v>
      </c>
      <c r="B28" s="146" t="s">
        <v>65</v>
      </c>
      <c r="C28" s="146"/>
      <c r="D28" s="146"/>
      <c r="E28" s="146"/>
      <c r="F28" s="146"/>
      <c r="G28" s="146"/>
      <c r="H28" s="146"/>
      <c r="I28" s="146"/>
      <c r="J28" s="146"/>
      <c r="K28" s="146"/>
    </row>
    <row r="29" spans="1:11" ht="17.100000000000001" customHeight="1">
      <c r="A29" s="52"/>
      <c r="B29" s="146"/>
      <c r="C29" s="146"/>
      <c r="D29" s="146"/>
      <c r="E29" s="146"/>
      <c r="F29" s="146"/>
      <c r="G29" s="146"/>
      <c r="H29" s="146"/>
      <c r="I29" s="146"/>
      <c r="J29" s="146"/>
      <c r="K29" s="146"/>
    </row>
    <row r="30" spans="1:11" ht="17.100000000000001" customHeight="1">
      <c r="A30" s="53" t="s">
        <v>59</v>
      </c>
      <c r="B30" s="147" t="s">
        <v>30</v>
      </c>
      <c r="C30" s="147"/>
      <c r="D30" s="147"/>
      <c r="E30" s="147"/>
      <c r="F30" s="147"/>
      <c r="G30" s="147"/>
      <c r="H30" s="147"/>
      <c r="I30" s="147"/>
      <c r="J30" s="147"/>
      <c r="K30" s="147"/>
    </row>
    <row r="31" spans="1:11" ht="17.100000000000001" customHeight="1">
      <c r="A31" s="53"/>
      <c r="B31" s="147"/>
      <c r="C31" s="147"/>
      <c r="D31" s="147"/>
      <c r="E31" s="147"/>
      <c r="F31" s="147"/>
      <c r="G31" s="147"/>
      <c r="H31" s="147"/>
      <c r="I31" s="147"/>
      <c r="J31" s="147"/>
      <c r="K31" s="147"/>
    </row>
    <row r="32" spans="1:11">
      <c r="A32" s="7"/>
    </row>
  </sheetData>
  <mergeCells count="37">
    <mergeCell ref="A1:K1"/>
    <mergeCell ref="A2:C2"/>
    <mergeCell ref="D2:J2"/>
    <mergeCell ref="K3:K4"/>
    <mergeCell ref="I8:J8"/>
    <mergeCell ref="A5:C5"/>
    <mergeCell ref="E5:K5"/>
    <mergeCell ref="A6:F6"/>
    <mergeCell ref="B8:C8"/>
    <mergeCell ref="D8:H8"/>
    <mergeCell ref="D3:J4"/>
    <mergeCell ref="A7:F7"/>
    <mergeCell ref="I6:J7"/>
    <mergeCell ref="K6:K7"/>
    <mergeCell ref="A8:A12"/>
    <mergeCell ref="D9:K9"/>
    <mergeCell ref="B9:C9"/>
    <mergeCell ref="A15:B15"/>
    <mergeCell ref="C15:E15"/>
    <mergeCell ref="G15:H15"/>
    <mergeCell ref="J15:K15"/>
    <mergeCell ref="A13:K13"/>
    <mergeCell ref="A14:B14"/>
    <mergeCell ref="C14:E14"/>
    <mergeCell ref="G14:H14"/>
    <mergeCell ref="J14:K14"/>
    <mergeCell ref="B12:C12"/>
    <mergeCell ref="D12:G12"/>
    <mergeCell ref="H12:I12"/>
    <mergeCell ref="J12:K12"/>
    <mergeCell ref="B10:C11"/>
    <mergeCell ref="E10:K11"/>
    <mergeCell ref="A18:K18"/>
    <mergeCell ref="B24:K25"/>
    <mergeCell ref="B26:K27"/>
    <mergeCell ref="B28:K29"/>
    <mergeCell ref="B30:K31"/>
  </mergeCells>
  <phoneticPr fontId="11" type="noConversion"/>
  <printOptions horizontalCentered="1"/>
  <pageMargins left="0" right="0" top="0.15748031496062992" bottom="0.74803149606299213" header="0.31496062992125984" footer="0.31496062992125984"/>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M32"/>
  <sheetViews>
    <sheetView zoomScaleNormal="100" workbookViewId="0">
      <selection activeCell="A5" sqref="A5:C5"/>
    </sheetView>
  </sheetViews>
  <sheetFormatPr defaultRowHeight="16.2"/>
  <cols>
    <col min="1" max="3" width="6.6640625" customWidth="1"/>
    <col min="4" max="4" width="10.6640625" customWidth="1"/>
    <col min="5" max="5" width="6.109375" customWidth="1"/>
    <col min="6" max="6" width="8.6640625" customWidth="1"/>
    <col min="7" max="7" width="6.6640625" customWidth="1"/>
    <col min="8" max="8" width="10.6640625" customWidth="1"/>
    <col min="9" max="9" width="8.6640625" customWidth="1"/>
    <col min="10" max="10" width="7.109375" customWidth="1"/>
    <col min="11" max="11" width="15.77734375" customWidth="1"/>
    <col min="12" max="12" width="18.6640625" customWidth="1"/>
    <col min="13" max="13" width="9.77734375" customWidth="1"/>
  </cols>
  <sheetData>
    <row r="1" spans="1:13" s="19" customFormat="1" ht="20.25" customHeight="1" thickBot="1">
      <c r="A1" s="114" t="s">
        <v>132</v>
      </c>
      <c r="B1" s="114"/>
      <c r="C1" s="114"/>
      <c r="D1" s="114"/>
      <c r="E1" s="114"/>
      <c r="F1" s="114"/>
      <c r="G1" s="114"/>
      <c r="H1" s="114"/>
      <c r="I1" s="114"/>
      <c r="J1" s="114"/>
      <c r="K1" s="114"/>
      <c r="L1" s="69"/>
    </row>
    <row r="2" spans="1:13" ht="20.100000000000001" customHeight="1">
      <c r="A2" s="115" t="s">
        <v>0</v>
      </c>
      <c r="B2" s="116"/>
      <c r="C2" s="116"/>
      <c r="D2" s="116" t="s">
        <v>1</v>
      </c>
      <c r="E2" s="116"/>
      <c r="F2" s="116"/>
      <c r="G2" s="116"/>
      <c r="H2" s="116"/>
      <c r="I2" s="116"/>
      <c r="J2" s="116"/>
      <c r="K2" s="1" t="s">
        <v>112</v>
      </c>
      <c r="L2" s="69"/>
      <c r="M2" s="34"/>
    </row>
    <row r="3" spans="1:13" ht="20.100000000000001" customHeight="1">
      <c r="A3" s="71" t="s">
        <v>2</v>
      </c>
      <c r="B3" s="70" t="s">
        <v>3</v>
      </c>
      <c r="C3" s="70" t="s">
        <v>113</v>
      </c>
      <c r="D3" s="130" t="s">
        <v>168</v>
      </c>
      <c r="E3" s="131"/>
      <c r="F3" s="131"/>
      <c r="G3" s="131"/>
      <c r="H3" s="131"/>
      <c r="I3" s="131"/>
      <c r="J3" s="132"/>
      <c r="K3" s="136">
        <v>20010</v>
      </c>
      <c r="L3" s="69"/>
      <c r="M3" s="34"/>
    </row>
    <row r="4" spans="1:13" ht="20.100000000000001" customHeight="1">
      <c r="A4" s="26">
        <v>114</v>
      </c>
      <c r="B4" s="27"/>
      <c r="C4" s="27"/>
      <c r="D4" s="133"/>
      <c r="E4" s="134"/>
      <c r="F4" s="134"/>
      <c r="G4" s="134"/>
      <c r="H4" s="134"/>
      <c r="I4" s="134"/>
      <c r="J4" s="135"/>
      <c r="K4" s="136"/>
      <c r="L4" s="69"/>
      <c r="M4" s="34"/>
    </row>
    <row r="5" spans="1:13" ht="20.100000000000001" customHeight="1">
      <c r="A5" s="126" t="s">
        <v>39</v>
      </c>
      <c r="B5" s="104"/>
      <c r="C5" s="104"/>
      <c r="D5" s="30" t="s">
        <v>40</v>
      </c>
      <c r="E5" s="127">
        <f>K3</f>
        <v>20010</v>
      </c>
      <c r="F5" s="128"/>
      <c r="G5" s="128"/>
      <c r="H5" s="128"/>
      <c r="I5" s="128"/>
      <c r="J5" s="128"/>
      <c r="K5" s="129"/>
      <c r="L5" s="69"/>
      <c r="M5" s="34"/>
    </row>
    <row r="6" spans="1:13" ht="12" customHeight="1">
      <c r="A6" s="168" t="s">
        <v>173</v>
      </c>
      <c r="B6" s="169"/>
      <c r="C6" s="169"/>
      <c r="D6" s="169"/>
      <c r="E6" s="169"/>
      <c r="F6" s="169"/>
      <c r="G6" s="172">
        <v>0.1</v>
      </c>
      <c r="H6" s="174">
        <f>IF(K3&gt;20009,ROUNDDOWN(K3*0.1,0),0)</f>
        <v>2001</v>
      </c>
      <c r="I6" s="122" t="s">
        <v>28</v>
      </c>
      <c r="J6" s="123"/>
      <c r="K6" s="136">
        <f>K3-H6</f>
        <v>18009</v>
      </c>
      <c r="L6" s="69"/>
      <c r="M6" s="34"/>
    </row>
    <row r="7" spans="1:13" ht="12" customHeight="1">
      <c r="A7" s="170"/>
      <c r="B7" s="171"/>
      <c r="C7" s="171"/>
      <c r="D7" s="171"/>
      <c r="E7" s="171"/>
      <c r="F7" s="171"/>
      <c r="G7" s="173"/>
      <c r="H7" s="175">
        <f>IF(K3&gt;20009,ROUNDDOWN(K3*0.1,0),0)</f>
        <v>2001</v>
      </c>
      <c r="I7" s="124"/>
      <c r="J7" s="125"/>
      <c r="K7" s="136"/>
      <c r="L7" s="69"/>
      <c r="M7" s="34"/>
    </row>
    <row r="8" spans="1:13" ht="25.05" customHeight="1">
      <c r="A8" s="119"/>
      <c r="B8" s="104" t="s">
        <v>4</v>
      </c>
      <c r="C8" s="104"/>
      <c r="D8" s="105"/>
      <c r="E8" s="105"/>
      <c r="F8" s="105"/>
      <c r="G8" s="105"/>
      <c r="H8" s="105"/>
      <c r="I8" s="104" t="s">
        <v>9</v>
      </c>
      <c r="J8" s="104"/>
      <c r="K8" s="9"/>
      <c r="L8" s="69"/>
      <c r="M8" s="34"/>
    </row>
    <row r="9" spans="1:13" ht="25.05" customHeight="1">
      <c r="A9" s="120"/>
      <c r="B9" s="104" t="s">
        <v>5</v>
      </c>
      <c r="C9" s="104"/>
      <c r="D9" s="143"/>
      <c r="E9" s="144"/>
      <c r="F9" s="144"/>
      <c r="G9" s="144"/>
      <c r="H9" s="144"/>
      <c r="I9" s="144"/>
      <c r="J9" s="144"/>
      <c r="K9" s="145"/>
      <c r="L9" s="69"/>
      <c r="M9" s="34"/>
    </row>
    <row r="10" spans="1:13" ht="15" customHeight="1">
      <c r="A10" s="120"/>
      <c r="B10" s="104" t="s">
        <v>6</v>
      </c>
      <c r="C10" s="104"/>
      <c r="D10" s="31" t="s">
        <v>36</v>
      </c>
      <c r="E10" s="137"/>
      <c r="F10" s="138"/>
      <c r="G10" s="138"/>
      <c r="H10" s="138"/>
      <c r="I10" s="138"/>
      <c r="J10" s="138"/>
      <c r="K10" s="139"/>
    </row>
    <row r="11" spans="1:13" ht="15" customHeight="1">
      <c r="A11" s="120"/>
      <c r="B11" s="104"/>
      <c r="C11" s="104"/>
      <c r="D11" s="32" t="s">
        <v>48</v>
      </c>
      <c r="E11" s="140"/>
      <c r="F11" s="141"/>
      <c r="G11" s="141"/>
      <c r="H11" s="141"/>
      <c r="I11" s="141"/>
      <c r="J11" s="141"/>
      <c r="K11" s="142"/>
    </row>
    <row r="12" spans="1:13" ht="30" customHeight="1">
      <c r="A12" s="121"/>
      <c r="B12" s="149" t="s">
        <v>8</v>
      </c>
      <c r="C12" s="149"/>
      <c r="D12" s="111"/>
      <c r="E12" s="112"/>
      <c r="F12" s="112"/>
      <c r="G12" s="113"/>
      <c r="H12" s="150" t="s">
        <v>7</v>
      </c>
      <c r="I12" s="150"/>
      <c r="J12" s="151"/>
      <c r="K12" s="152"/>
    </row>
    <row r="13" spans="1:13" ht="20.100000000000001" customHeight="1">
      <c r="A13" s="106" t="s">
        <v>29</v>
      </c>
      <c r="B13" s="107"/>
      <c r="C13" s="107"/>
      <c r="D13" s="107"/>
      <c r="E13" s="107"/>
      <c r="F13" s="107"/>
      <c r="G13" s="107"/>
      <c r="H13" s="107"/>
      <c r="I13" s="107"/>
      <c r="J13" s="107"/>
      <c r="K13" s="108"/>
    </row>
    <row r="14" spans="1:13" ht="25.05" customHeight="1">
      <c r="A14" s="109" t="s">
        <v>37</v>
      </c>
      <c r="B14" s="110"/>
      <c r="C14" s="158" t="s">
        <v>38</v>
      </c>
      <c r="D14" s="158"/>
      <c r="E14" s="159"/>
      <c r="F14" s="36" t="s">
        <v>22</v>
      </c>
      <c r="G14" s="162"/>
      <c r="H14" s="163"/>
      <c r="I14" s="18" t="s">
        <v>12</v>
      </c>
      <c r="J14" s="160"/>
      <c r="K14" s="161"/>
    </row>
    <row r="15" spans="1:13" ht="25.5" customHeight="1" thickBot="1">
      <c r="A15" s="153" t="s">
        <v>13</v>
      </c>
      <c r="B15" s="103"/>
      <c r="C15" s="103"/>
      <c r="D15" s="103"/>
      <c r="E15" s="103"/>
      <c r="F15" s="38" t="s">
        <v>10</v>
      </c>
      <c r="G15" s="156"/>
      <c r="H15" s="157"/>
      <c r="I15" s="2" t="s">
        <v>12</v>
      </c>
      <c r="J15" s="154"/>
      <c r="K15" s="155"/>
    </row>
    <row r="16" spans="1:13" ht="9" customHeight="1">
      <c r="A16" s="13"/>
      <c r="B16" s="13"/>
      <c r="C16" s="13"/>
      <c r="D16" s="13"/>
      <c r="E16" s="13"/>
      <c r="F16" s="16"/>
      <c r="G16" s="16"/>
      <c r="H16" s="37"/>
      <c r="I16" s="14"/>
      <c r="J16" s="15"/>
      <c r="K16" s="15"/>
    </row>
    <row r="17" spans="1:11" ht="9" customHeight="1" thickBot="1">
      <c r="A17" s="17"/>
      <c r="B17" s="17"/>
      <c r="C17" s="17"/>
      <c r="D17" s="17"/>
      <c r="E17" s="17"/>
      <c r="F17" s="17"/>
      <c r="G17" s="17"/>
      <c r="H17" s="17"/>
      <c r="I17" s="17"/>
      <c r="J17" s="17"/>
      <c r="K17" s="17"/>
    </row>
    <row r="18" spans="1:11" ht="20.100000000000001" customHeight="1">
      <c r="A18" s="95" t="s">
        <v>26</v>
      </c>
      <c r="B18" s="95"/>
      <c r="C18" s="95"/>
      <c r="D18" s="95"/>
      <c r="E18" s="95"/>
      <c r="F18" s="95"/>
      <c r="G18" s="95"/>
      <c r="H18" s="95"/>
      <c r="I18" s="95"/>
      <c r="J18" s="95"/>
      <c r="K18" s="95"/>
    </row>
    <row r="19" spans="1:11" ht="20.100000000000001" customHeight="1">
      <c r="A19" s="10" t="s">
        <v>14</v>
      </c>
      <c r="B19" s="40" t="s">
        <v>52</v>
      </c>
      <c r="C19" s="48"/>
      <c r="D19" s="48"/>
      <c r="E19" s="48"/>
      <c r="F19" s="48"/>
      <c r="G19" s="48"/>
      <c r="H19" s="48"/>
      <c r="I19" s="48"/>
      <c r="J19" s="48"/>
      <c r="K19" s="48"/>
    </row>
    <row r="20" spans="1:11" ht="17.100000000000001" customHeight="1">
      <c r="A20" s="10" t="s">
        <v>15</v>
      </c>
      <c r="B20" s="40" t="s">
        <v>63</v>
      </c>
      <c r="C20" s="49"/>
      <c r="D20" s="49"/>
      <c r="E20" s="49"/>
      <c r="F20" s="49"/>
      <c r="G20" s="49"/>
      <c r="H20" s="49"/>
      <c r="I20" s="49"/>
      <c r="J20" s="49"/>
      <c r="K20" s="49"/>
    </row>
    <row r="21" spans="1:11" ht="17.100000000000001" customHeight="1">
      <c r="A21" s="50" t="s">
        <v>31</v>
      </c>
      <c r="B21" s="40" t="s">
        <v>16</v>
      </c>
      <c r="C21" s="40"/>
      <c r="D21" s="40"/>
      <c r="E21" s="40"/>
      <c r="F21" s="40"/>
      <c r="G21" s="51"/>
      <c r="H21" s="51"/>
      <c r="I21" s="51"/>
      <c r="J21" s="51"/>
      <c r="K21" s="51"/>
    </row>
    <row r="22" spans="1:11" ht="17.100000000000001" customHeight="1">
      <c r="A22" s="10" t="s">
        <v>18</v>
      </c>
      <c r="B22" s="40" t="s">
        <v>17</v>
      </c>
      <c r="C22" s="40"/>
      <c r="D22" s="40"/>
      <c r="E22" s="40"/>
      <c r="F22" s="40"/>
      <c r="G22" s="51"/>
      <c r="H22" s="51"/>
      <c r="I22" s="51"/>
      <c r="J22" s="51"/>
      <c r="K22" s="51"/>
    </row>
    <row r="23" spans="1:11" ht="17.100000000000001" customHeight="1">
      <c r="A23" s="10" t="s">
        <v>20</v>
      </c>
      <c r="B23" s="40" t="s">
        <v>19</v>
      </c>
      <c r="C23" s="40"/>
      <c r="D23" s="40"/>
      <c r="E23" s="40"/>
      <c r="F23" s="40"/>
      <c r="G23" s="51"/>
      <c r="H23" s="51"/>
      <c r="I23" s="51"/>
      <c r="J23" s="51"/>
      <c r="K23" s="51"/>
    </row>
    <row r="24" spans="1:11" ht="17.100000000000001" customHeight="1">
      <c r="A24" s="10" t="s">
        <v>23</v>
      </c>
      <c r="B24" s="147" t="s">
        <v>47</v>
      </c>
      <c r="C24" s="147"/>
      <c r="D24" s="147"/>
      <c r="E24" s="147"/>
      <c r="F24" s="147"/>
      <c r="G24" s="147"/>
      <c r="H24" s="147"/>
      <c r="I24" s="147"/>
      <c r="J24" s="147"/>
      <c r="K24" s="147"/>
    </row>
    <row r="25" spans="1:11" ht="17.100000000000001" customHeight="1">
      <c r="A25" s="10"/>
      <c r="B25" s="147"/>
      <c r="C25" s="147"/>
      <c r="D25" s="147"/>
      <c r="E25" s="147"/>
      <c r="F25" s="147"/>
      <c r="G25" s="147"/>
      <c r="H25" s="147"/>
      <c r="I25" s="147"/>
      <c r="J25" s="147"/>
      <c r="K25" s="147"/>
    </row>
    <row r="26" spans="1:11" ht="17.100000000000001" customHeight="1">
      <c r="A26" s="10" t="s">
        <v>24</v>
      </c>
      <c r="B26" s="148" t="s">
        <v>64</v>
      </c>
      <c r="C26" s="148"/>
      <c r="D26" s="148"/>
      <c r="E26" s="148"/>
      <c r="F26" s="148"/>
      <c r="G26" s="148"/>
      <c r="H26" s="148"/>
      <c r="I26" s="148"/>
      <c r="J26" s="148"/>
      <c r="K26" s="148"/>
    </row>
    <row r="27" spans="1:11" ht="17.100000000000001" customHeight="1">
      <c r="A27" s="10"/>
      <c r="B27" s="148"/>
      <c r="C27" s="148"/>
      <c r="D27" s="148"/>
      <c r="E27" s="148"/>
      <c r="F27" s="148"/>
      <c r="G27" s="148"/>
      <c r="H27" s="148"/>
      <c r="I27" s="148"/>
      <c r="J27" s="148"/>
      <c r="K27" s="148"/>
    </row>
    <row r="28" spans="1:11" ht="17.100000000000001" customHeight="1">
      <c r="A28" s="52" t="s">
        <v>25</v>
      </c>
      <c r="B28" s="146" t="s">
        <v>65</v>
      </c>
      <c r="C28" s="146"/>
      <c r="D28" s="146"/>
      <c r="E28" s="146"/>
      <c r="F28" s="146"/>
      <c r="G28" s="146"/>
      <c r="H28" s="146"/>
      <c r="I28" s="146"/>
      <c r="J28" s="146"/>
      <c r="K28" s="146"/>
    </row>
    <row r="29" spans="1:11" ht="17.100000000000001" customHeight="1">
      <c r="A29" s="52"/>
      <c r="B29" s="146"/>
      <c r="C29" s="146"/>
      <c r="D29" s="146"/>
      <c r="E29" s="146"/>
      <c r="F29" s="146"/>
      <c r="G29" s="146"/>
      <c r="H29" s="146"/>
      <c r="I29" s="146"/>
      <c r="J29" s="146"/>
      <c r="K29" s="146"/>
    </row>
    <row r="30" spans="1:11" ht="17.100000000000001" customHeight="1">
      <c r="A30" s="53" t="s">
        <v>34</v>
      </c>
      <c r="B30" s="147" t="s">
        <v>30</v>
      </c>
      <c r="C30" s="147"/>
      <c r="D30" s="147"/>
      <c r="E30" s="147"/>
      <c r="F30" s="147"/>
      <c r="G30" s="147"/>
      <c r="H30" s="147"/>
      <c r="I30" s="147"/>
      <c r="J30" s="147"/>
      <c r="K30" s="147"/>
    </row>
    <row r="31" spans="1:11" ht="17.100000000000001" customHeight="1">
      <c r="A31" s="53"/>
      <c r="B31" s="147"/>
      <c r="C31" s="147"/>
      <c r="D31" s="147"/>
      <c r="E31" s="147"/>
      <c r="F31" s="147"/>
      <c r="G31" s="147"/>
      <c r="H31" s="147"/>
      <c r="I31" s="147"/>
      <c r="J31" s="147"/>
      <c r="K31" s="147"/>
    </row>
    <row r="32" spans="1:11">
      <c r="A32" s="7"/>
    </row>
  </sheetData>
  <mergeCells count="38">
    <mergeCell ref="G15:H15"/>
    <mergeCell ref="J15:K15"/>
    <mergeCell ref="C14:E14"/>
    <mergeCell ref="G14:H14"/>
    <mergeCell ref="B30:K31"/>
    <mergeCell ref="B26:K27"/>
    <mergeCell ref="B28:K29"/>
    <mergeCell ref="A6:F7"/>
    <mergeCell ref="G6:G7"/>
    <mergeCell ref="H6:H7"/>
    <mergeCell ref="A18:K18"/>
    <mergeCell ref="B24:K25"/>
    <mergeCell ref="B12:C12"/>
    <mergeCell ref="D12:G12"/>
    <mergeCell ref="H12:I12"/>
    <mergeCell ref="J12:K12"/>
    <mergeCell ref="A13:K13"/>
    <mergeCell ref="A14:B14"/>
    <mergeCell ref="A15:B15"/>
    <mergeCell ref="C15:E15"/>
    <mergeCell ref="J14:K14"/>
    <mergeCell ref="I6:J7"/>
    <mergeCell ref="K6:K7"/>
    <mergeCell ref="A8:A12"/>
    <mergeCell ref="B8:C8"/>
    <mergeCell ref="D8:H8"/>
    <mergeCell ref="I8:J8"/>
    <mergeCell ref="B9:C9"/>
    <mergeCell ref="D9:K9"/>
    <mergeCell ref="B10:C11"/>
    <mergeCell ref="E10:K11"/>
    <mergeCell ref="A5:C5"/>
    <mergeCell ref="E5:K5"/>
    <mergeCell ref="A1:K1"/>
    <mergeCell ref="A2:C2"/>
    <mergeCell ref="D2:J2"/>
    <mergeCell ref="D3:J4"/>
    <mergeCell ref="K3:K4"/>
  </mergeCells>
  <phoneticPr fontId="33" type="noConversion"/>
  <printOptions horizontalCentered="1"/>
  <pageMargins left="0" right="0" top="0.15748031496062992" bottom="0.74803149606299213" header="0.31496062992125984" footer="0.31496062992125984"/>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33"/>
  <sheetViews>
    <sheetView zoomScaleNormal="100" workbookViewId="0">
      <selection activeCell="K1" sqref="K1:K6"/>
    </sheetView>
  </sheetViews>
  <sheetFormatPr defaultRowHeight="16.2"/>
  <cols>
    <col min="1" max="3" width="8.77734375" customWidth="1"/>
    <col min="4" max="4" width="5.77734375" customWidth="1"/>
    <col min="5" max="5" width="12.77734375" customWidth="1"/>
    <col min="6" max="6" width="12.6640625" customWidth="1"/>
    <col min="7" max="7" width="10.21875" customWidth="1"/>
    <col min="8" max="8" width="10.109375" customWidth="1"/>
    <col min="9" max="9" width="14.88671875" customWidth="1"/>
    <col min="10" max="10" width="4.6640625" customWidth="1"/>
    <col min="11" max="11" width="29.44140625" style="20" customWidth="1"/>
    <col min="12" max="12" width="9" style="20" customWidth="1"/>
    <col min="13" max="13" width="9" style="45" customWidth="1"/>
    <col min="14" max="18" width="9" style="20" customWidth="1"/>
  </cols>
  <sheetData>
    <row r="1" spans="1:18" ht="27.75" customHeight="1" thickBot="1">
      <c r="A1" s="205" t="s">
        <v>93</v>
      </c>
      <c r="B1" s="205"/>
      <c r="C1" s="205"/>
      <c r="D1" s="205"/>
      <c r="E1" s="205"/>
      <c r="F1" s="205"/>
      <c r="G1" s="205"/>
      <c r="H1" s="205"/>
      <c r="I1" s="205"/>
      <c r="J1" s="76"/>
      <c r="K1" s="189" t="s">
        <v>186</v>
      </c>
      <c r="L1" s="89" t="s">
        <v>62</v>
      </c>
    </row>
    <row r="2" spans="1:18" ht="30" customHeight="1">
      <c r="A2" s="206" t="s">
        <v>108</v>
      </c>
      <c r="B2" s="207"/>
      <c r="C2" s="207"/>
      <c r="D2" s="199" t="s">
        <v>1</v>
      </c>
      <c r="E2" s="200"/>
      <c r="F2" s="200"/>
      <c r="G2" s="200"/>
      <c r="H2" s="200"/>
      <c r="I2" s="201"/>
      <c r="J2" s="77"/>
      <c r="K2" s="189"/>
      <c r="L2" s="90">
        <f>校內經費!M6</f>
        <v>29500</v>
      </c>
    </row>
    <row r="3" spans="1:18" ht="17.100000000000001" customHeight="1">
      <c r="A3" s="176">
        <v>115</v>
      </c>
      <c r="B3" s="178"/>
      <c r="C3" s="178"/>
      <c r="D3" s="183" t="s">
        <v>176</v>
      </c>
      <c r="E3" s="184"/>
      <c r="F3" s="184"/>
      <c r="G3" s="184"/>
      <c r="H3" s="184"/>
      <c r="I3" s="185"/>
      <c r="J3" s="77"/>
      <c r="K3" s="189"/>
      <c r="L3" s="90"/>
    </row>
    <row r="4" spans="1:18" ht="17.100000000000001" customHeight="1">
      <c r="A4" s="177"/>
      <c r="B4" s="179"/>
      <c r="C4" s="179"/>
      <c r="D4" s="186"/>
      <c r="E4" s="187"/>
      <c r="F4" s="187"/>
      <c r="G4" s="187"/>
      <c r="H4" s="187"/>
      <c r="I4" s="188"/>
      <c r="J4" s="78"/>
      <c r="K4" s="189"/>
      <c r="L4" s="91">
        <v>1.5</v>
      </c>
    </row>
    <row r="5" spans="1:18" ht="30" customHeight="1">
      <c r="A5" s="180" t="s">
        <v>99</v>
      </c>
      <c r="B5" s="181"/>
      <c r="C5" s="182"/>
      <c r="D5" s="202">
        <v>30000</v>
      </c>
      <c r="E5" s="203"/>
      <c r="F5" s="57" t="s">
        <v>107</v>
      </c>
      <c r="G5" s="190">
        <f>D5</f>
        <v>30000</v>
      </c>
      <c r="H5" s="191"/>
      <c r="I5" s="192"/>
      <c r="J5" s="79"/>
      <c r="K5" s="189"/>
      <c r="L5" s="90">
        <f>L2*L4</f>
        <v>44250</v>
      </c>
    </row>
    <row r="6" spans="1:18" ht="30" customHeight="1">
      <c r="A6" s="180" t="s">
        <v>100</v>
      </c>
      <c r="B6" s="181"/>
      <c r="C6" s="182"/>
      <c r="D6" s="213">
        <f>IF(D5&gt;L5-1,ROUND(D5*18%,),ROUND(D5*6%,))</f>
        <v>1800</v>
      </c>
      <c r="E6" s="214" t="e">
        <f>IF(H2&gt;#REF!-1,ROUND(H2*$N$8,0),0)</f>
        <v>#REF!</v>
      </c>
      <c r="F6" s="230" t="s">
        <v>142</v>
      </c>
      <c r="G6" s="181"/>
      <c r="H6" s="181"/>
      <c r="I6" s="231"/>
      <c r="J6" s="80"/>
      <c r="K6" s="189"/>
      <c r="L6" s="89"/>
    </row>
    <row r="7" spans="1:18" ht="30" customHeight="1">
      <c r="A7" s="180" t="s">
        <v>101</v>
      </c>
      <c r="B7" s="228"/>
      <c r="C7" s="229"/>
      <c r="D7" s="213">
        <f>D5-D6</f>
        <v>28200</v>
      </c>
      <c r="E7" s="215"/>
      <c r="F7" s="196" t="s">
        <v>143</v>
      </c>
      <c r="G7" s="197"/>
      <c r="H7" s="197"/>
      <c r="I7" s="198"/>
      <c r="J7" s="81"/>
    </row>
    <row r="8" spans="1:18" ht="30" customHeight="1">
      <c r="A8" s="236" t="s">
        <v>102</v>
      </c>
      <c r="B8" s="237"/>
      <c r="C8" s="238"/>
      <c r="D8" s="204"/>
      <c r="E8" s="158"/>
      <c r="F8" s="65" t="s">
        <v>79</v>
      </c>
      <c r="G8" s="158"/>
      <c r="H8" s="158"/>
      <c r="I8" s="195"/>
      <c r="J8" s="77"/>
    </row>
    <row r="9" spans="1:18" ht="30" customHeight="1">
      <c r="A9" s="208" t="s">
        <v>103</v>
      </c>
      <c r="B9" s="209"/>
      <c r="C9" s="210"/>
      <c r="D9" s="204"/>
      <c r="E9" s="158"/>
      <c r="F9" s="65" t="s">
        <v>94</v>
      </c>
      <c r="G9" s="221" t="s">
        <v>70</v>
      </c>
      <c r="H9" s="221"/>
      <c r="I9" s="222"/>
      <c r="J9" s="82"/>
      <c r="K9" s="21"/>
    </row>
    <row r="10" spans="1:18" ht="30" customHeight="1">
      <c r="A10" s="208" t="s">
        <v>104</v>
      </c>
      <c r="B10" s="209"/>
      <c r="C10" s="210"/>
      <c r="D10" s="211"/>
      <c r="E10" s="212"/>
      <c r="F10" s="66" t="s">
        <v>95</v>
      </c>
      <c r="G10" s="158"/>
      <c r="H10" s="158"/>
      <c r="I10" s="195"/>
      <c r="J10" s="77"/>
      <c r="L10" s="22"/>
      <c r="M10" s="46"/>
      <c r="N10" s="22"/>
      <c r="O10" s="22"/>
      <c r="P10" s="22"/>
      <c r="Q10" s="22"/>
    </row>
    <row r="11" spans="1:18" ht="30" customHeight="1">
      <c r="A11" s="223" t="s">
        <v>105</v>
      </c>
      <c r="B11" s="224"/>
      <c r="C11" s="224"/>
      <c r="D11" s="193"/>
      <c r="E11" s="193"/>
      <c r="F11" s="193"/>
      <c r="G11" s="193"/>
      <c r="H11" s="193"/>
      <c r="I11" s="194"/>
      <c r="J11" s="77"/>
    </row>
    <row r="12" spans="1:18" ht="30" customHeight="1">
      <c r="A12" s="225" t="s">
        <v>106</v>
      </c>
      <c r="B12" s="226"/>
      <c r="C12" s="227"/>
      <c r="D12" s="235" t="s">
        <v>78</v>
      </c>
      <c r="E12" s="221"/>
      <c r="F12" s="221"/>
      <c r="G12" s="221"/>
      <c r="H12" s="221"/>
      <c r="I12" s="222"/>
      <c r="J12" s="82"/>
    </row>
    <row r="13" spans="1:18" ht="22.05" customHeight="1">
      <c r="A13" s="232" t="s">
        <v>91</v>
      </c>
      <c r="B13" s="233"/>
      <c r="C13" s="233"/>
      <c r="D13" s="233"/>
      <c r="E13" s="233"/>
      <c r="F13" s="233"/>
      <c r="G13" s="233"/>
      <c r="H13" s="233"/>
      <c r="I13" s="234"/>
      <c r="J13" s="83"/>
      <c r="K13" s="21"/>
    </row>
    <row r="14" spans="1:18" ht="33" customHeight="1" thickBot="1">
      <c r="A14" s="218" t="s">
        <v>77</v>
      </c>
      <c r="B14" s="219"/>
      <c r="C14" s="219"/>
      <c r="D14" s="219"/>
      <c r="E14" s="219"/>
      <c r="F14" s="219"/>
      <c r="G14" s="219"/>
      <c r="H14" s="219"/>
      <c r="I14" s="220"/>
      <c r="J14" s="84"/>
    </row>
    <row r="15" spans="1:18" ht="10.5" customHeight="1" thickBot="1">
      <c r="A15" s="17"/>
      <c r="B15" s="17"/>
      <c r="C15" s="17"/>
      <c r="D15" s="17"/>
      <c r="E15" s="17"/>
      <c r="F15" s="17"/>
      <c r="G15" s="17"/>
      <c r="H15" s="17"/>
      <c r="I15" s="17"/>
      <c r="J15" s="85"/>
    </row>
    <row r="16" spans="1:18" ht="27" customHeight="1">
      <c r="A16" s="245" t="s">
        <v>26</v>
      </c>
      <c r="B16" s="245"/>
      <c r="C16" s="245"/>
      <c r="D16" s="245"/>
      <c r="E16" s="245"/>
      <c r="F16" s="245"/>
      <c r="G16" s="245"/>
      <c r="H16" s="245"/>
      <c r="I16" s="245"/>
      <c r="J16" s="86"/>
      <c r="K16"/>
      <c r="L16"/>
      <c r="M16" s="47"/>
      <c r="N16"/>
      <c r="O16"/>
      <c r="P16"/>
      <c r="Q16"/>
      <c r="R16"/>
    </row>
    <row r="17" spans="1:11" ht="20.100000000000001" customHeight="1">
      <c r="A17" s="10" t="s">
        <v>71</v>
      </c>
      <c r="B17" s="246" t="s">
        <v>61</v>
      </c>
      <c r="C17" s="246"/>
      <c r="D17" s="246"/>
      <c r="E17" s="246"/>
      <c r="F17" s="246"/>
      <c r="G17" s="246"/>
      <c r="H17" s="246"/>
      <c r="I17" s="246"/>
      <c r="J17" s="74"/>
      <c r="K17" s="55"/>
    </row>
    <row r="18" spans="1:11" ht="20.100000000000001" customHeight="1">
      <c r="A18" s="10"/>
      <c r="B18" s="246"/>
      <c r="C18" s="246"/>
      <c r="D18" s="246"/>
      <c r="E18" s="246"/>
      <c r="F18" s="246"/>
      <c r="G18" s="246"/>
      <c r="H18" s="246"/>
      <c r="I18" s="246"/>
      <c r="J18" s="74"/>
    </row>
    <row r="19" spans="1:11" ht="20.100000000000001" customHeight="1">
      <c r="A19" s="10" t="s">
        <v>72</v>
      </c>
      <c r="B19" s="54" t="s">
        <v>16</v>
      </c>
      <c r="C19" s="54"/>
      <c r="D19" s="54"/>
      <c r="E19" s="54"/>
      <c r="F19" s="56"/>
      <c r="G19" s="56"/>
      <c r="H19" s="56"/>
      <c r="I19" s="56"/>
      <c r="J19" s="56"/>
    </row>
    <row r="20" spans="1:11" ht="20.100000000000001" customHeight="1">
      <c r="A20" s="10" t="s">
        <v>73</v>
      </c>
      <c r="B20" s="247" t="s">
        <v>162</v>
      </c>
      <c r="C20" s="247"/>
      <c r="D20" s="247"/>
      <c r="E20" s="247"/>
      <c r="F20" s="247"/>
      <c r="G20" s="247"/>
      <c r="H20" s="247"/>
      <c r="I20" s="247"/>
      <c r="J20" s="75"/>
    </row>
    <row r="21" spans="1:11" ht="20.100000000000001" customHeight="1">
      <c r="A21" s="10"/>
      <c r="B21" s="247"/>
      <c r="C21" s="247"/>
      <c r="D21" s="247"/>
      <c r="E21" s="247"/>
      <c r="F21" s="247"/>
      <c r="G21" s="247"/>
      <c r="H21" s="247"/>
      <c r="I21" s="247"/>
      <c r="J21" s="75"/>
    </row>
    <row r="22" spans="1:11" ht="20.100000000000001" customHeight="1">
      <c r="A22" s="10" t="s">
        <v>74</v>
      </c>
      <c r="B22" s="244" t="s">
        <v>68</v>
      </c>
      <c r="C22" s="244"/>
      <c r="D22" s="244"/>
      <c r="E22" s="244"/>
      <c r="F22" s="244"/>
      <c r="G22" s="244"/>
      <c r="H22" s="244"/>
      <c r="I22" s="244"/>
      <c r="J22" s="73"/>
    </row>
    <row r="23" spans="1:11" ht="20.100000000000001" customHeight="1">
      <c r="A23" s="10"/>
      <c r="B23" s="244"/>
      <c r="C23" s="244"/>
      <c r="D23" s="244"/>
      <c r="E23" s="244"/>
      <c r="F23" s="244"/>
      <c r="G23" s="244"/>
      <c r="H23" s="244"/>
      <c r="I23" s="244"/>
      <c r="J23" s="73"/>
      <c r="K23" s="55"/>
    </row>
    <row r="24" spans="1:11" ht="20.100000000000001" customHeight="1">
      <c r="A24" s="10" t="s">
        <v>75</v>
      </c>
      <c r="B24" s="246" t="s">
        <v>21</v>
      </c>
      <c r="C24" s="246"/>
      <c r="D24" s="246"/>
      <c r="E24" s="246"/>
      <c r="F24" s="246"/>
      <c r="G24" s="246"/>
      <c r="H24" s="246"/>
      <c r="I24" s="246"/>
      <c r="J24" s="74"/>
      <c r="K24" s="55"/>
    </row>
    <row r="25" spans="1:11">
      <c r="A25" s="10" t="s">
        <v>76</v>
      </c>
      <c r="B25" s="244" t="s">
        <v>69</v>
      </c>
      <c r="C25" s="244"/>
      <c r="D25" s="244"/>
      <c r="E25" s="244"/>
      <c r="F25" s="244"/>
      <c r="G25" s="244"/>
      <c r="H25" s="244"/>
      <c r="I25" s="244"/>
      <c r="J25" s="73"/>
      <c r="K25" s="55"/>
    </row>
    <row r="26" spans="1:11" ht="16.5" customHeight="1">
      <c r="A26" s="10"/>
      <c r="B26" s="244"/>
      <c r="C26" s="244"/>
      <c r="D26" s="244"/>
      <c r="E26" s="244"/>
      <c r="F26" s="244"/>
      <c r="G26" s="244"/>
      <c r="H26" s="244"/>
      <c r="I26" s="244"/>
      <c r="J26" s="73"/>
      <c r="K26" s="55"/>
    </row>
    <row r="27" spans="1:11" ht="16.5" customHeight="1">
      <c r="A27" s="10" t="s">
        <v>24</v>
      </c>
      <c r="B27" s="58" t="s">
        <v>84</v>
      </c>
      <c r="K27" s="55"/>
    </row>
    <row r="28" spans="1:11" ht="34.5" customHeight="1">
      <c r="B28" s="243" t="s">
        <v>87</v>
      </c>
      <c r="C28" s="243"/>
      <c r="D28" s="243"/>
      <c r="E28" s="254" t="s">
        <v>89</v>
      </c>
      <c r="F28" s="254"/>
      <c r="G28" s="240"/>
      <c r="H28" s="243" t="s">
        <v>90</v>
      </c>
      <c r="I28" s="243"/>
      <c r="J28" s="87"/>
    </row>
    <row r="29" spans="1:11" ht="18" customHeight="1">
      <c r="B29" s="243"/>
      <c r="C29" s="243"/>
      <c r="D29" s="243"/>
      <c r="E29" s="59" t="s">
        <v>80</v>
      </c>
      <c r="F29" s="239" t="s">
        <v>85</v>
      </c>
      <c r="G29" s="240"/>
      <c r="H29" s="60" t="s">
        <v>97</v>
      </c>
      <c r="I29" s="60" t="s">
        <v>81</v>
      </c>
      <c r="J29" s="87"/>
    </row>
    <row r="30" spans="1:11" ht="32.1" customHeight="1">
      <c r="B30" s="248" t="s">
        <v>86</v>
      </c>
      <c r="C30" s="249"/>
      <c r="D30" s="250"/>
      <c r="E30" s="61">
        <v>0.06</v>
      </c>
      <c r="F30" s="216" t="s">
        <v>164</v>
      </c>
      <c r="G30" s="217"/>
      <c r="H30" s="255">
        <v>2.1100000000000001E-2</v>
      </c>
      <c r="I30" s="257" t="s">
        <v>98</v>
      </c>
      <c r="J30" s="87"/>
    </row>
    <row r="31" spans="1:11" ht="32.1" customHeight="1">
      <c r="B31" s="251"/>
      <c r="C31" s="252"/>
      <c r="D31" s="253"/>
      <c r="E31" s="61">
        <v>0.18</v>
      </c>
      <c r="F31" s="216" t="s">
        <v>165</v>
      </c>
      <c r="G31" s="217"/>
      <c r="H31" s="256"/>
      <c r="I31" s="258"/>
      <c r="J31" s="87"/>
    </row>
    <row r="32" spans="1:11" ht="20.100000000000001" customHeight="1">
      <c r="B32" s="62" t="s">
        <v>92</v>
      </c>
      <c r="C32" s="63"/>
      <c r="D32" s="63"/>
      <c r="E32" s="61">
        <v>0.2</v>
      </c>
      <c r="F32" s="239" t="s">
        <v>82</v>
      </c>
      <c r="G32" s="240"/>
      <c r="H32" s="60" t="s">
        <v>83</v>
      </c>
      <c r="I32" s="60" t="s">
        <v>83</v>
      </c>
      <c r="J32" s="87"/>
    </row>
    <row r="33" spans="2:10" ht="20.100000000000001" customHeight="1">
      <c r="B33" s="62" t="s">
        <v>88</v>
      </c>
      <c r="C33" s="64"/>
      <c r="D33" s="64"/>
      <c r="E33" s="61">
        <v>0.2</v>
      </c>
      <c r="F33" s="241" t="s">
        <v>96</v>
      </c>
      <c r="G33" s="242"/>
      <c r="H33" s="60" t="s">
        <v>83</v>
      </c>
      <c r="I33" s="60" t="s">
        <v>83</v>
      </c>
      <c r="J33" s="87"/>
    </row>
  </sheetData>
  <mergeCells count="49">
    <mergeCell ref="F32:G32"/>
    <mergeCell ref="F33:G33"/>
    <mergeCell ref="B28:D29"/>
    <mergeCell ref="B25:I26"/>
    <mergeCell ref="A16:I16"/>
    <mergeCell ref="B17:I18"/>
    <mergeCell ref="B20:I21"/>
    <mergeCell ref="B22:I23"/>
    <mergeCell ref="B24:I24"/>
    <mergeCell ref="B30:D31"/>
    <mergeCell ref="E28:G28"/>
    <mergeCell ref="F29:G29"/>
    <mergeCell ref="H30:H31"/>
    <mergeCell ref="I30:I31"/>
    <mergeCell ref="H28:I28"/>
    <mergeCell ref="F30:G30"/>
    <mergeCell ref="F31:G31"/>
    <mergeCell ref="A14:I14"/>
    <mergeCell ref="A9:C9"/>
    <mergeCell ref="G9:I9"/>
    <mergeCell ref="A6:C6"/>
    <mergeCell ref="A11:C11"/>
    <mergeCell ref="A12:C12"/>
    <mergeCell ref="A7:C7"/>
    <mergeCell ref="F6:I6"/>
    <mergeCell ref="A13:I13"/>
    <mergeCell ref="D12:I12"/>
    <mergeCell ref="A8:C8"/>
    <mergeCell ref="K1:K6"/>
    <mergeCell ref="G5:I5"/>
    <mergeCell ref="D11:I11"/>
    <mergeCell ref="G10:I10"/>
    <mergeCell ref="G8:I8"/>
    <mergeCell ref="F7:I7"/>
    <mergeCell ref="D2:I2"/>
    <mergeCell ref="D5:E5"/>
    <mergeCell ref="D8:E8"/>
    <mergeCell ref="D9:E9"/>
    <mergeCell ref="A1:I1"/>
    <mergeCell ref="A2:C2"/>
    <mergeCell ref="A10:C10"/>
    <mergeCell ref="D10:E10"/>
    <mergeCell ref="D6:E6"/>
    <mergeCell ref="D7:E7"/>
    <mergeCell ref="A3:A4"/>
    <mergeCell ref="B3:B4"/>
    <mergeCell ref="C3:C4"/>
    <mergeCell ref="A5:C5"/>
    <mergeCell ref="D3:I4"/>
  </mergeCells>
  <phoneticPr fontId="19" type="noConversion"/>
  <printOptions horizontalCentered="1"/>
  <pageMargins left="0" right="0" top="0.15748031496062992"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33"/>
  <sheetViews>
    <sheetView zoomScaleNormal="100" workbookViewId="0">
      <selection activeCell="A5" sqref="A5:C5"/>
    </sheetView>
  </sheetViews>
  <sheetFormatPr defaultRowHeight="16.2"/>
  <cols>
    <col min="1" max="3" width="8.77734375" customWidth="1"/>
    <col min="4" max="4" width="5.77734375" customWidth="1"/>
    <col min="5" max="5" width="12.77734375" customWidth="1"/>
    <col min="6" max="6" width="12.6640625" customWidth="1"/>
    <col min="7" max="7" width="10.21875" customWidth="1"/>
    <col min="8" max="8" width="10.109375" customWidth="1"/>
    <col min="9" max="9" width="14.88671875" customWidth="1"/>
    <col min="10" max="10" width="4.6640625" customWidth="1"/>
    <col min="11" max="11" width="29.44140625" style="20" customWidth="1"/>
    <col min="12" max="12" width="9" style="20" customWidth="1"/>
    <col min="13" max="13" width="9" style="45" customWidth="1"/>
    <col min="14" max="18" width="9" style="20" customWidth="1"/>
  </cols>
  <sheetData>
    <row r="1" spans="1:18" ht="27.75" customHeight="1" thickBot="1">
      <c r="A1" s="205" t="s">
        <v>93</v>
      </c>
      <c r="B1" s="205"/>
      <c r="C1" s="205"/>
      <c r="D1" s="205"/>
      <c r="E1" s="205"/>
      <c r="F1" s="205"/>
      <c r="G1" s="205"/>
      <c r="H1" s="205"/>
      <c r="I1" s="205"/>
      <c r="J1" s="76"/>
      <c r="K1" s="189" t="s">
        <v>174</v>
      </c>
      <c r="L1" s="89" t="s">
        <v>62</v>
      </c>
    </row>
    <row r="2" spans="1:18" ht="30" customHeight="1">
      <c r="A2" s="206" t="s">
        <v>108</v>
      </c>
      <c r="B2" s="207"/>
      <c r="C2" s="207"/>
      <c r="D2" s="199" t="s">
        <v>1</v>
      </c>
      <c r="E2" s="200"/>
      <c r="F2" s="200"/>
      <c r="G2" s="200"/>
      <c r="H2" s="200"/>
      <c r="I2" s="201"/>
      <c r="J2" s="77"/>
      <c r="K2" s="189"/>
      <c r="L2" s="90">
        <f>校內經費!M6</f>
        <v>29500</v>
      </c>
    </row>
    <row r="3" spans="1:18" ht="17.100000000000001" customHeight="1">
      <c r="A3" s="176">
        <v>115</v>
      </c>
      <c r="B3" s="178">
        <v>1</v>
      </c>
      <c r="C3" s="178"/>
      <c r="D3" s="261" t="s">
        <v>175</v>
      </c>
      <c r="E3" s="262"/>
      <c r="F3" s="262"/>
      <c r="G3" s="262"/>
      <c r="H3" s="262"/>
      <c r="I3" s="263"/>
      <c r="J3" s="77"/>
      <c r="K3" s="189"/>
      <c r="L3" s="90"/>
    </row>
    <row r="4" spans="1:18" ht="17.100000000000001" customHeight="1">
      <c r="A4" s="177"/>
      <c r="B4" s="179"/>
      <c r="C4" s="179"/>
      <c r="D4" s="264"/>
      <c r="E4" s="265"/>
      <c r="F4" s="265"/>
      <c r="G4" s="265"/>
      <c r="H4" s="265"/>
      <c r="I4" s="266"/>
      <c r="J4" s="78"/>
      <c r="K4" s="189"/>
      <c r="L4" s="91">
        <v>1.5</v>
      </c>
    </row>
    <row r="5" spans="1:18" ht="30" customHeight="1">
      <c r="A5" s="180" t="s">
        <v>99</v>
      </c>
      <c r="B5" s="181"/>
      <c r="C5" s="182"/>
      <c r="D5" s="202">
        <f>2000*24</f>
        <v>48000</v>
      </c>
      <c r="E5" s="203"/>
      <c r="F5" s="57" t="s">
        <v>107</v>
      </c>
      <c r="G5" s="190">
        <f>D5</f>
        <v>48000</v>
      </c>
      <c r="H5" s="191"/>
      <c r="I5" s="192"/>
      <c r="J5" s="79"/>
      <c r="K5" s="189"/>
      <c r="L5" s="90">
        <f>L2*L4</f>
        <v>44250</v>
      </c>
    </row>
    <row r="6" spans="1:18" ht="30" customHeight="1">
      <c r="A6" s="180" t="s">
        <v>100</v>
      </c>
      <c r="B6" s="181"/>
      <c r="C6" s="182"/>
      <c r="D6" s="213">
        <f>IF(D5&gt;L5-1,ROUND(D5*18%,),ROUND(D5*6%,))</f>
        <v>8640</v>
      </c>
      <c r="E6" s="214" t="e">
        <f>IF(H2&gt;#REF!-1,ROUND(H2*$N$8,0),0)</f>
        <v>#REF!</v>
      </c>
      <c r="F6" s="230" t="s">
        <v>150</v>
      </c>
      <c r="G6" s="181"/>
      <c r="H6" s="181"/>
      <c r="I6" s="231"/>
      <c r="J6" s="80"/>
      <c r="K6" s="189"/>
      <c r="L6" s="89"/>
    </row>
    <row r="7" spans="1:18" ht="30" customHeight="1">
      <c r="A7" s="180" t="s">
        <v>101</v>
      </c>
      <c r="B7" s="228"/>
      <c r="C7" s="229"/>
      <c r="D7" s="213">
        <f>D5-D6</f>
        <v>39360</v>
      </c>
      <c r="E7" s="215"/>
      <c r="F7" s="196" t="s">
        <v>151</v>
      </c>
      <c r="G7" s="197"/>
      <c r="H7" s="197"/>
      <c r="I7" s="198"/>
      <c r="J7" s="81"/>
    </row>
    <row r="8" spans="1:18" ht="30" customHeight="1">
      <c r="A8" s="236" t="s">
        <v>102</v>
      </c>
      <c r="B8" s="237"/>
      <c r="C8" s="238"/>
      <c r="D8" s="204"/>
      <c r="E8" s="158"/>
      <c r="F8" s="65" t="s">
        <v>79</v>
      </c>
      <c r="G8" s="158"/>
      <c r="H8" s="158"/>
      <c r="I8" s="195"/>
      <c r="J8" s="77"/>
    </row>
    <row r="9" spans="1:18" ht="30" customHeight="1">
      <c r="A9" s="208" t="s">
        <v>103</v>
      </c>
      <c r="B9" s="209"/>
      <c r="C9" s="210"/>
      <c r="D9" s="204"/>
      <c r="E9" s="158"/>
      <c r="F9" s="65" t="s">
        <v>94</v>
      </c>
      <c r="G9" s="221" t="s">
        <v>152</v>
      </c>
      <c r="H9" s="221"/>
      <c r="I9" s="222"/>
      <c r="J9" s="82"/>
      <c r="K9" s="21"/>
    </row>
    <row r="10" spans="1:18" ht="30" customHeight="1">
      <c r="A10" s="208" t="s">
        <v>104</v>
      </c>
      <c r="B10" s="209"/>
      <c r="C10" s="210"/>
      <c r="D10" s="259"/>
      <c r="E10" s="260"/>
      <c r="F10" s="66" t="s">
        <v>95</v>
      </c>
      <c r="G10" s="158"/>
      <c r="H10" s="158"/>
      <c r="I10" s="195"/>
      <c r="J10" s="77"/>
      <c r="L10" s="22"/>
      <c r="M10" s="46"/>
      <c r="N10" s="22"/>
      <c r="O10" s="22"/>
      <c r="P10" s="22"/>
      <c r="Q10" s="22"/>
    </row>
    <row r="11" spans="1:18" ht="30" customHeight="1">
      <c r="A11" s="223" t="s">
        <v>105</v>
      </c>
      <c r="B11" s="224"/>
      <c r="C11" s="224"/>
      <c r="D11" s="193"/>
      <c r="E11" s="193"/>
      <c r="F11" s="193"/>
      <c r="G11" s="193"/>
      <c r="H11" s="193"/>
      <c r="I11" s="194"/>
      <c r="J11" s="77"/>
    </row>
    <row r="12" spans="1:18" ht="30" customHeight="1">
      <c r="A12" s="225" t="s">
        <v>106</v>
      </c>
      <c r="B12" s="226"/>
      <c r="C12" s="227"/>
      <c r="D12" s="235" t="s">
        <v>78</v>
      </c>
      <c r="E12" s="221"/>
      <c r="F12" s="221"/>
      <c r="G12" s="221"/>
      <c r="H12" s="221"/>
      <c r="I12" s="222"/>
      <c r="J12" s="82"/>
    </row>
    <row r="13" spans="1:18" ht="22.05" customHeight="1">
      <c r="A13" s="232" t="s">
        <v>153</v>
      </c>
      <c r="B13" s="233"/>
      <c r="C13" s="233"/>
      <c r="D13" s="233"/>
      <c r="E13" s="233"/>
      <c r="F13" s="233"/>
      <c r="G13" s="233"/>
      <c r="H13" s="233"/>
      <c r="I13" s="234"/>
      <c r="J13" s="83"/>
      <c r="K13" s="21"/>
    </row>
    <row r="14" spans="1:18" ht="33" customHeight="1" thickBot="1">
      <c r="A14" s="218" t="s">
        <v>77</v>
      </c>
      <c r="B14" s="219"/>
      <c r="C14" s="219"/>
      <c r="D14" s="219"/>
      <c r="E14" s="219"/>
      <c r="F14" s="219"/>
      <c r="G14" s="219"/>
      <c r="H14" s="219"/>
      <c r="I14" s="220"/>
      <c r="J14" s="84"/>
    </row>
    <row r="15" spans="1:18" ht="10.5" customHeight="1" thickBot="1">
      <c r="A15" s="17"/>
      <c r="B15" s="17"/>
      <c r="C15" s="17"/>
      <c r="D15" s="17"/>
      <c r="E15" s="17"/>
      <c r="F15" s="17"/>
      <c r="G15" s="17"/>
      <c r="H15" s="17"/>
      <c r="I15" s="17"/>
      <c r="J15" s="85"/>
    </row>
    <row r="16" spans="1:18" ht="27" customHeight="1">
      <c r="A16" s="245" t="s">
        <v>26</v>
      </c>
      <c r="B16" s="245"/>
      <c r="C16" s="245"/>
      <c r="D16" s="245"/>
      <c r="E16" s="245"/>
      <c r="F16" s="245"/>
      <c r="G16" s="245"/>
      <c r="H16" s="245"/>
      <c r="I16" s="245"/>
      <c r="J16" s="86"/>
      <c r="K16"/>
      <c r="L16"/>
      <c r="M16" s="47"/>
      <c r="N16"/>
      <c r="O16"/>
      <c r="P16"/>
      <c r="Q16"/>
      <c r="R16"/>
    </row>
    <row r="17" spans="1:11" ht="20.100000000000001" customHeight="1">
      <c r="A17" s="10" t="s">
        <v>14</v>
      </c>
      <c r="B17" s="246" t="s">
        <v>61</v>
      </c>
      <c r="C17" s="246"/>
      <c r="D17" s="246"/>
      <c r="E17" s="246"/>
      <c r="F17" s="246"/>
      <c r="G17" s="246"/>
      <c r="H17" s="246"/>
      <c r="I17" s="246"/>
      <c r="J17" s="74"/>
      <c r="K17" s="55"/>
    </row>
    <row r="18" spans="1:11" ht="20.100000000000001" customHeight="1">
      <c r="A18" s="10"/>
      <c r="B18" s="246"/>
      <c r="C18" s="246"/>
      <c r="D18" s="246"/>
      <c r="E18" s="246"/>
      <c r="F18" s="246"/>
      <c r="G18" s="246"/>
      <c r="H18" s="246"/>
      <c r="I18" s="246"/>
      <c r="J18" s="74"/>
    </row>
    <row r="19" spans="1:11" ht="20.100000000000001" customHeight="1">
      <c r="A19" s="10" t="s">
        <v>15</v>
      </c>
      <c r="B19" s="54" t="s">
        <v>160</v>
      </c>
      <c r="C19" s="54"/>
      <c r="D19" s="54"/>
      <c r="E19" s="54"/>
      <c r="F19" s="56"/>
      <c r="G19" s="56"/>
      <c r="H19" s="56"/>
      <c r="I19" s="56"/>
      <c r="J19" s="56"/>
    </row>
    <row r="20" spans="1:11" ht="20.100000000000001" customHeight="1">
      <c r="A20" s="10" t="s">
        <v>31</v>
      </c>
      <c r="B20" s="247" t="s">
        <v>161</v>
      </c>
      <c r="C20" s="247"/>
      <c r="D20" s="247"/>
      <c r="E20" s="247"/>
      <c r="F20" s="247"/>
      <c r="G20" s="247"/>
      <c r="H20" s="247"/>
      <c r="I20" s="247"/>
      <c r="J20" s="88"/>
    </row>
    <row r="21" spans="1:11" ht="20.100000000000001" customHeight="1">
      <c r="A21" s="10"/>
      <c r="B21" s="247"/>
      <c r="C21" s="247"/>
      <c r="D21" s="247"/>
      <c r="E21" s="247"/>
      <c r="F21" s="247"/>
      <c r="G21" s="247"/>
      <c r="H21" s="247"/>
      <c r="I21" s="247"/>
      <c r="J21" s="88"/>
    </row>
    <row r="22" spans="1:11" ht="20.100000000000001" customHeight="1">
      <c r="A22" s="10" t="s">
        <v>18</v>
      </c>
      <c r="B22" s="244" t="s">
        <v>68</v>
      </c>
      <c r="C22" s="244"/>
      <c r="D22" s="244"/>
      <c r="E22" s="244"/>
      <c r="F22" s="244"/>
      <c r="G22" s="244"/>
      <c r="H22" s="244"/>
      <c r="I22" s="244"/>
      <c r="J22" s="73"/>
    </row>
    <row r="23" spans="1:11" ht="20.100000000000001" customHeight="1">
      <c r="A23" s="10"/>
      <c r="B23" s="244"/>
      <c r="C23" s="244"/>
      <c r="D23" s="244"/>
      <c r="E23" s="244"/>
      <c r="F23" s="244"/>
      <c r="G23" s="244"/>
      <c r="H23" s="244"/>
      <c r="I23" s="244"/>
      <c r="J23" s="73"/>
      <c r="K23" s="55"/>
    </row>
    <row r="24" spans="1:11" ht="20.100000000000001" customHeight="1">
      <c r="A24" s="10" t="s">
        <v>20</v>
      </c>
      <c r="B24" s="246" t="s">
        <v>21</v>
      </c>
      <c r="C24" s="246"/>
      <c r="D24" s="246"/>
      <c r="E24" s="246"/>
      <c r="F24" s="246"/>
      <c r="G24" s="246"/>
      <c r="H24" s="246"/>
      <c r="I24" s="246"/>
      <c r="J24" s="74"/>
      <c r="K24" s="55"/>
    </row>
    <row r="25" spans="1:11">
      <c r="A25" s="10" t="s">
        <v>23</v>
      </c>
      <c r="B25" s="244" t="s">
        <v>149</v>
      </c>
      <c r="C25" s="244"/>
      <c r="D25" s="244"/>
      <c r="E25" s="244"/>
      <c r="F25" s="244"/>
      <c r="G25" s="244"/>
      <c r="H25" s="244"/>
      <c r="I25" s="244"/>
      <c r="J25" s="73"/>
      <c r="K25" s="55"/>
    </row>
    <row r="26" spans="1:11" ht="16.5" customHeight="1">
      <c r="A26" s="10"/>
      <c r="B26" s="244"/>
      <c r="C26" s="244"/>
      <c r="D26" s="244"/>
      <c r="E26" s="244"/>
      <c r="F26" s="244"/>
      <c r="G26" s="244"/>
      <c r="H26" s="244"/>
      <c r="I26" s="244"/>
      <c r="J26" s="73"/>
      <c r="K26" s="55"/>
    </row>
    <row r="27" spans="1:11" ht="16.5" customHeight="1">
      <c r="A27" s="10" t="s">
        <v>24</v>
      </c>
      <c r="B27" s="58" t="s">
        <v>84</v>
      </c>
      <c r="K27" s="55"/>
    </row>
    <row r="28" spans="1:11" ht="34.5" customHeight="1">
      <c r="B28" s="243" t="s">
        <v>87</v>
      </c>
      <c r="C28" s="243"/>
      <c r="D28" s="243"/>
      <c r="E28" s="254" t="s">
        <v>89</v>
      </c>
      <c r="F28" s="254"/>
      <c r="G28" s="240"/>
      <c r="H28" s="243" t="s">
        <v>90</v>
      </c>
      <c r="I28" s="243"/>
      <c r="J28" s="87"/>
    </row>
    <row r="29" spans="1:11" ht="18" customHeight="1">
      <c r="B29" s="243"/>
      <c r="C29" s="243"/>
      <c r="D29" s="243"/>
      <c r="E29" s="92" t="s">
        <v>80</v>
      </c>
      <c r="F29" s="239" t="s">
        <v>85</v>
      </c>
      <c r="G29" s="240"/>
      <c r="H29" s="93" t="s">
        <v>97</v>
      </c>
      <c r="I29" s="93" t="s">
        <v>81</v>
      </c>
      <c r="J29" s="87"/>
    </row>
    <row r="30" spans="1:11" ht="32.1" customHeight="1">
      <c r="B30" s="248" t="s">
        <v>86</v>
      </c>
      <c r="C30" s="249"/>
      <c r="D30" s="250"/>
      <c r="E30" s="61">
        <v>0.06</v>
      </c>
      <c r="F30" s="216" t="s">
        <v>164</v>
      </c>
      <c r="G30" s="217"/>
      <c r="H30" s="255">
        <v>2.1100000000000001E-2</v>
      </c>
      <c r="I30" s="257" t="s">
        <v>98</v>
      </c>
      <c r="J30" s="87"/>
    </row>
    <row r="31" spans="1:11" ht="32.1" customHeight="1">
      <c r="B31" s="251"/>
      <c r="C31" s="252"/>
      <c r="D31" s="253"/>
      <c r="E31" s="61">
        <v>0.18</v>
      </c>
      <c r="F31" s="216" t="s">
        <v>165</v>
      </c>
      <c r="G31" s="217"/>
      <c r="H31" s="256"/>
      <c r="I31" s="258"/>
      <c r="J31" s="87"/>
    </row>
    <row r="32" spans="1:11" ht="20.100000000000001" customHeight="1">
      <c r="B32" s="62" t="s">
        <v>92</v>
      </c>
      <c r="C32" s="63"/>
      <c r="D32" s="63"/>
      <c r="E32" s="61">
        <v>0.2</v>
      </c>
      <c r="F32" s="239" t="s">
        <v>82</v>
      </c>
      <c r="G32" s="240"/>
      <c r="H32" s="93" t="s">
        <v>83</v>
      </c>
      <c r="I32" s="93" t="s">
        <v>83</v>
      </c>
      <c r="J32" s="87"/>
    </row>
    <row r="33" spans="2:10" ht="20.100000000000001" customHeight="1">
      <c r="B33" s="62" t="s">
        <v>88</v>
      </c>
      <c r="C33" s="64"/>
      <c r="D33" s="64"/>
      <c r="E33" s="61">
        <v>0.2</v>
      </c>
      <c r="F33" s="241" t="s">
        <v>96</v>
      </c>
      <c r="G33" s="242"/>
      <c r="H33" s="93" t="s">
        <v>83</v>
      </c>
      <c r="I33" s="93" t="s">
        <v>83</v>
      </c>
      <c r="J33" s="87"/>
    </row>
  </sheetData>
  <mergeCells count="49">
    <mergeCell ref="A1:I1"/>
    <mergeCell ref="K1:K6"/>
    <mergeCell ref="A2:C2"/>
    <mergeCell ref="D2:I2"/>
    <mergeCell ref="A3:A4"/>
    <mergeCell ref="B3:B4"/>
    <mergeCell ref="C3:C4"/>
    <mergeCell ref="A5:C5"/>
    <mergeCell ref="D5:E5"/>
    <mergeCell ref="G5:I5"/>
    <mergeCell ref="A6:C6"/>
    <mergeCell ref="D6:E6"/>
    <mergeCell ref="F6:I6"/>
    <mergeCell ref="D3:I4"/>
    <mergeCell ref="A7:C7"/>
    <mergeCell ref="D7:E7"/>
    <mergeCell ref="F7:I7"/>
    <mergeCell ref="A8:C8"/>
    <mergeCell ref="D8:E8"/>
    <mergeCell ref="G8:I8"/>
    <mergeCell ref="A9:C9"/>
    <mergeCell ref="D9:E9"/>
    <mergeCell ref="G9:I9"/>
    <mergeCell ref="B22:I23"/>
    <mergeCell ref="A10:C10"/>
    <mergeCell ref="D10:E10"/>
    <mergeCell ref="G10:I10"/>
    <mergeCell ref="A11:C11"/>
    <mergeCell ref="D11:I11"/>
    <mergeCell ref="A12:C12"/>
    <mergeCell ref="D12:I12"/>
    <mergeCell ref="A13:I13"/>
    <mergeCell ref="A14:I14"/>
    <mergeCell ref="A16:I16"/>
    <mergeCell ref="B17:I18"/>
    <mergeCell ref="B20:I21"/>
    <mergeCell ref="B24:I24"/>
    <mergeCell ref="B25:I26"/>
    <mergeCell ref="B28:D29"/>
    <mergeCell ref="E28:G28"/>
    <mergeCell ref="H28:I28"/>
    <mergeCell ref="F29:G29"/>
    <mergeCell ref="F33:G33"/>
    <mergeCell ref="B30:D31"/>
    <mergeCell ref="F30:G30"/>
    <mergeCell ref="H30:H31"/>
    <mergeCell ref="I30:I31"/>
    <mergeCell ref="F31:G31"/>
    <mergeCell ref="F32:G32"/>
  </mergeCells>
  <phoneticPr fontId="35" type="noConversion"/>
  <printOptions horizontalCentered="1"/>
  <pageMargins left="0" right="0" top="0.15748031496062992" bottom="0.74803149606299213" header="0.31496062992125984" footer="0.31496062992125984"/>
  <pageSetup paperSize="9"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P13"/>
  <sheetViews>
    <sheetView tabSelected="1" zoomScaleNormal="100" workbookViewId="0">
      <selection activeCell="A5" sqref="A5:C5"/>
    </sheetView>
  </sheetViews>
  <sheetFormatPr defaultRowHeight="16.2"/>
  <cols>
    <col min="1" max="3" width="8.77734375" customWidth="1"/>
    <col min="4" max="4" width="3.77734375" customWidth="1"/>
    <col min="5" max="5" width="12.77734375" customWidth="1"/>
    <col min="6" max="6" width="13.6640625" customWidth="1"/>
    <col min="7" max="7" width="10.21875" customWidth="1"/>
    <col min="8" max="8" width="10.109375" customWidth="1"/>
    <col min="9" max="9" width="14.88671875" customWidth="1"/>
    <col min="10" max="10" width="4.6640625" customWidth="1"/>
    <col min="11" max="11" width="9" style="45" customWidth="1"/>
    <col min="12" max="16" width="9" style="20" customWidth="1"/>
  </cols>
  <sheetData>
    <row r="1" spans="1:16" ht="27.75" customHeight="1" thickBot="1">
      <c r="A1" s="205" t="s">
        <v>93</v>
      </c>
      <c r="B1" s="205"/>
      <c r="C1" s="205"/>
      <c r="D1" s="205"/>
      <c r="E1" s="205"/>
      <c r="F1" s="205"/>
      <c r="G1" s="205"/>
      <c r="H1" s="205"/>
      <c r="I1" s="205"/>
      <c r="J1" s="76"/>
    </row>
    <row r="2" spans="1:16" ht="25.05" customHeight="1">
      <c r="A2" s="206" t="s">
        <v>108</v>
      </c>
      <c r="B2" s="207"/>
      <c r="C2" s="207"/>
      <c r="D2" s="199" t="s">
        <v>145</v>
      </c>
      <c r="E2" s="200"/>
      <c r="F2" s="200"/>
      <c r="G2" s="200"/>
      <c r="H2" s="200"/>
      <c r="I2" s="201"/>
      <c r="J2" s="77"/>
    </row>
    <row r="3" spans="1:16" ht="17.100000000000001" customHeight="1">
      <c r="A3" s="176">
        <v>115</v>
      </c>
      <c r="B3" s="178"/>
      <c r="C3" s="178"/>
      <c r="D3" s="267" t="s">
        <v>144</v>
      </c>
      <c r="E3" s="268"/>
      <c r="F3" s="268"/>
      <c r="G3" s="268"/>
      <c r="H3" s="268"/>
      <c r="I3" s="269"/>
      <c r="J3" s="77"/>
    </row>
    <row r="4" spans="1:16" ht="17.100000000000001" customHeight="1">
      <c r="A4" s="177"/>
      <c r="B4" s="179"/>
      <c r="C4" s="179"/>
      <c r="D4" s="270"/>
      <c r="E4" s="271"/>
      <c r="F4" s="271"/>
      <c r="G4" s="271"/>
      <c r="H4" s="271"/>
      <c r="I4" s="272"/>
      <c r="J4" s="78"/>
    </row>
    <row r="5" spans="1:16" ht="30" customHeight="1">
      <c r="A5" s="180" t="s">
        <v>101</v>
      </c>
      <c r="B5" s="228"/>
      <c r="C5" s="229"/>
      <c r="D5" s="202">
        <f>2400*14</f>
        <v>33600</v>
      </c>
      <c r="E5" s="203"/>
      <c r="F5" s="57" t="s">
        <v>177</v>
      </c>
      <c r="G5" s="190">
        <f>D5</f>
        <v>33600</v>
      </c>
      <c r="H5" s="191"/>
      <c r="I5" s="192"/>
      <c r="J5" s="79"/>
    </row>
    <row r="6" spans="1:16" ht="30" customHeight="1">
      <c r="A6" s="236" t="s">
        <v>102</v>
      </c>
      <c r="B6" s="273"/>
      <c r="C6" s="274"/>
      <c r="D6" s="204"/>
      <c r="E6" s="159"/>
      <c r="F6" s="65" t="s">
        <v>79</v>
      </c>
      <c r="G6" s="204"/>
      <c r="H6" s="158"/>
      <c r="I6" s="195"/>
      <c r="J6" s="77"/>
    </row>
    <row r="7" spans="1:16" ht="30" customHeight="1">
      <c r="A7" s="208" t="s">
        <v>103</v>
      </c>
      <c r="B7" s="209"/>
      <c r="C7" s="210"/>
      <c r="D7" s="204"/>
      <c r="E7" s="159"/>
      <c r="F7" s="65" t="s">
        <v>94</v>
      </c>
      <c r="G7" s="235" t="s">
        <v>70</v>
      </c>
      <c r="H7" s="221"/>
      <c r="I7" s="222"/>
      <c r="J7" s="82"/>
    </row>
    <row r="8" spans="1:16" ht="30" customHeight="1">
      <c r="A8" s="208" t="s">
        <v>104</v>
      </c>
      <c r="B8" s="209"/>
      <c r="C8" s="210"/>
      <c r="D8" s="211"/>
      <c r="E8" s="278"/>
      <c r="F8" s="66" t="s">
        <v>95</v>
      </c>
      <c r="G8" s="204"/>
      <c r="H8" s="158"/>
      <c r="I8" s="195"/>
      <c r="J8" s="77"/>
      <c r="K8" s="46"/>
      <c r="L8" s="22"/>
      <c r="M8" s="22"/>
      <c r="N8" s="22"/>
      <c r="O8" s="22"/>
    </row>
    <row r="9" spans="1:16" ht="30" customHeight="1">
      <c r="A9" s="208" t="s">
        <v>105</v>
      </c>
      <c r="B9" s="209"/>
      <c r="C9" s="210"/>
      <c r="D9" s="204"/>
      <c r="E9" s="158"/>
      <c r="F9" s="158"/>
      <c r="G9" s="158"/>
      <c r="H9" s="158"/>
      <c r="I9" s="195"/>
      <c r="J9" s="77"/>
    </row>
    <row r="10" spans="1:16" ht="30" customHeight="1">
      <c r="A10" s="225" t="s">
        <v>146</v>
      </c>
      <c r="B10" s="226"/>
      <c r="C10" s="227"/>
      <c r="D10" s="235" t="s">
        <v>78</v>
      </c>
      <c r="E10" s="221"/>
      <c r="F10" s="221"/>
      <c r="G10" s="221"/>
      <c r="H10" s="221"/>
      <c r="I10" s="222"/>
      <c r="J10" s="82"/>
    </row>
    <row r="11" spans="1:16" ht="25.05" customHeight="1" thickBot="1">
      <c r="A11" s="275" t="s">
        <v>147</v>
      </c>
      <c r="B11" s="276"/>
      <c r="C11" s="276"/>
      <c r="D11" s="276"/>
      <c r="E11" s="276"/>
      <c r="F11" s="276"/>
      <c r="G11" s="276"/>
      <c r="H11" s="276"/>
      <c r="I11" s="277"/>
      <c r="J11" s="84"/>
    </row>
    <row r="12" spans="1:16" ht="10.5" customHeight="1" thickBot="1">
      <c r="A12" s="17"/>
      <c r="B12" s="17"/>
      <c r="C12" s="17"/>
      <c r="D12" s="17"/>
      <c r="E12" s="17"/>
      <c r="F12" s="17"/>
      <c r="G12" s="17"/>
      <c r="H12" s="17"/>
      <c r="I12" s="17"/>
      <c r="J12" s="85"/>
    </row>
    <row r="13" spans="1:16" ht="27" customHeight="1">
      <c r="A13" s="245" t="s">
        <v>148</v>
      </c>
      <c r="B13" s="245"/>
      <c r="C13" s="245"/>
      <c r="D13" s="245"/>
      <c r="E13" s="245"/>
      <c r="F13" s="245"/>
      <c r="G13" s="245"/>
      <c r="H13" s="245"/>
      <c r="I13" s="245"/>
      <c r="J13" s="86"/>
      <c r="K13" s="47"/>
      <c r="L13"/>
      <c r="M13"/>
      <c r="N13"/>
      <c r="O13"/>
      <c r="P13"/>
    </row>
  </sheetData>
  <mergeCells count="25">
    <mergeCell ref="A11:I11"/>
    <mergeCell ref="A13:I13"/>
    <mergeCell ref="A8:C8"/>
    <mergeCell ref="D8:E8"/>
    <mergeCell ref="G8:I8"/>
    <mergeCell ref="A9:C9"/>
    <mergeCell ref="D9:I9"/>
    <mergeCell ref="A10:C10"/>
    <mergeCell ref="D10:I10"/>
    <mergeCell ref="A6:C6"/>
    <mergeCell ref="D6:E6"/>
    <mergeCell ref="G6:I6"/>
    <mergeCell ref="A7:C7"/>
    <mergeCell ref="D7:E7"/>
    <mergeCell ref="G7:I7"/>
    <mergeCell ref="G5:I5"/>
    <mergeCell ref="A5:C5"/>
    <mergeCell ref="A1:I1"/>
    <mergeCell ref="A2:C2"/>
    <mergeCell ref="D2:I2"/>
    <mergeCell ref="A3:A4"/>
    <mergeCell ref="B3:B4"/>
    <mergeCell ref="C3:C4"/>
    <mergeCell ref="D5:E5"/>
    <mergeCell ref="D3:I4"/>
  </mergeCells>
  <phoneticPr fontId="37" type="noConversion"/>
  <printOptions horizontalCentered="1"/>
  <pageMargins left="0" right="0" top="0.15748031496062992"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已命名的範圍</vt:lpstr>
      </vt:variant>
      <vt:variant>
        <vt:i4>9</vt:i4>
      </vt:variant>
    </vt:vector>
  </HeadingPairs>
  <TitlesOfParts>
    <vt:vector size="17" baseType="lpstr">
      <vt:lpstr>說明</vt:lpstr>
      <vt:lpstr>補助計畫</vt:lpstr>
      <vt:lpstr>校內經費</vt:lpstr>
      <vt:lpstr>專題演講費</vt:lpstr>
      <vt:lpstr>競賽獎金</vt:lpstr>
      <vt:lpstr>非境內居住6%</vt:lpstr>
      <vt:lpstr>非境內居住18%</vt:lpstr>
      <vt:lpstr>機票款</vt:lpstr>
      <vt:lpstr>'非境內居住18%'!Print_Area</vt:lpstr>
      <vt:lpstr>'非境內居住6%'!Print_Area</vt:lpstr>
      <vt:lpstr>校內經費!Print_Area</vt:lpstr>
      <vt:lpstr>專題演講費!Print_Area</vt:lpstr>
      <vt:lpstr>補助計畫!Print_Area</vt:lpstr>
      <vt:lpstr>說明!Print_Area</vt:lpstr>
      <vt:lpstr>機票款!Print_Area</vt:lpstr>
      <vt:lpstr>競賽獎金!Print_Area</vt:lpstr>
      <vt:lpstr>點『校內經費』頁面</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領款收據</dc:title>
  <dc:creator>1</dc:creator>
  <cp:lastModifiedBy>User</cp:lastModifiedBy>
  <cp:lastPrinted>2026-01-02T02:57:10Z</cp:lastPrinted>
  <dcterms:created xsi:type="dcterms:W3CDTF">2012-06-01T06:54:38Z</dcterms:created>
  <dcterms:modified xsi:type="dcterms:W3CDTF">2026-01-02T03:13:25Z</dcterms:modified>
</cp:coreProperties>
</file>